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Southland Dodge - Current Status &amp; Order Sheets\Order Sheets\"/>
    </mc:Choice>
  </mc:AlternateContent>
  <xr:revisionPtr revIDLastSave="0" documentId="13_ncr:1_{57BA97DC-3B80-4040-87D3-A4D62FF04722}" xr6:coauthVersionLast="47" xr6:coauthVersionMax="47" xr10:uidLastSave="{00000000-0000-0000-0000-000000000000}"/>
  <bookViews>
    <workbookView xWindow="-120" yWindow="-120" windowWidth="29040" windowHeight="15720" xr2:uid="{00000000-000D-0000-FFFF-FFFF00000000}"/>
  </bookViews>
  <sheets>
    <sheet name="Line 56-Wrangler Sport"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3" i="1"/>
  <c r="E22" i="1"/>
  <c r="E21" i="1"/>
  <c r="E18" i="1"/>
  <c r="E17" i="1"/>
  <c r="E12" i="1" l="1"/>
  <c r="E10" i="1"/>
  <c r="D31" i="1"/>
  <c r="E7" i="1"/>
  <c r="E11" i="1" l="1"/>
  <c r="E25" i="1" s="1"/>
  <c r="E27" i="1" l="1"/>
  <c r="E30" i="1" l="1"/>
  <c r="E31" i="1" s="1"/>
</calcChain>
</file>

<file path=xl/sharedStrings.xml><?xml version="1.0" encoding="utf-8"?>
<sst xmlns="http://schemas.openxmlformats.org/spreadsheetml/2006/main" count="84" uniqueCount="70">
  <si>
    <t>This spreadsheet is not a purchase order</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</si>
  <si>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</si>
  <si>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</si>
  <si>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</si>
  <si>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</si>
  <si>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State Contract Number</t>
  </si>
  <si>
    <t>Vendor</t>
  </si>
  <si>
    <t>Base Vehicle</t>
  </si>
  <si>
    <t>Vehicle Description</t>
  </si>
  <si>
    <t>Order Code</t>
  </si>
  <si>
    <t>Unit Price</t>
  </si>
  <si>
    <t>Quantity</t>
  </si>
  <si>
    <t>Extended Price</t>
  </si>
  <si>
    <t>Optional Configuration</t>
  </si>
  <si>
    <t>Description</t>
  </si>
  <si>
    <t>Available Exterior Colors</t>
  </si>
  <si>
    <t>Optional Equipment</t>
  </si>
  <si>
    <t>Option Description</t>
  </si>
  <si>
    <t>Option Code</t>
  </si>
  <si>
    <t>Option Unit Price</t>
  </si>
  <si>
    <t>Add Option</t>
  </si>
  <si>
    <t>Cost for Each Vehicle Plus Options</t>
  </si>
  <si>
    <t>1 EA</t>
  </si>
  <si>
    <t>Additional Costs</t>
  </si>
  <si>
    <t>0.35% Contract Administrative Fee</t>
  </si>
  <si>
    <t>Total Cost for Each Vehicle</t>
  </si>
  <si>
    <t>Total Cost for All Vehicles</t>
  </si>
  <si>
    <t>Agency  Information</t>
  </si>
  <si>
    <t>Delivery Point of Contact Name:</t>
  </si>
  <si>
    <t>LPAA Approval No</t>
  </si>
  <si>
    <t>Phone:</t>
  </si>
  <si>
    <t>Email:</t>
  </si>
  <si>
    <t>Shopping Cart</t>
  </si>
  <si>
    <t>Vendor Information</t>
  </si>
  <si>
    <t xml:space="preserve">Vendor No. </t>
  </si>
  <si>
    <t>Agency Name</t>
  </si>
  <si>
    <t>(PW7) Bright White Clear Coat</t>
  </si>
  <si>
    <t>LA Safety Inspection Sticker - 2 Year</t>
  </si>
  <si>
    <t>Southland Dodge</t>
  </si>
  <si>
    <t>LA DEQ Waste Tire Fee (5 tires X $2.25 each)</t>
  </si>
  <si>
    <t>Frank Teuton</t>
  </si>
  <si>
    <t>985-876-1817</t>
  </si>
  <si>
    <t>frankt@southlanddodge.com</t>
  </si>
  <si>
    <t>MRU</t>
  </si>
  <si>
    <t>Southland Dodge Chrysler Jeep</t>
  </si>
  <si>
    <t>Additional Key Fobs (2)</t>
  </si>
  <si>
    <t>XKEY</t>
  </si>
  <si>
    <t>Upcharge Exterior Colors</t>
  </si>
  <si>
    <t>Jeep Grand Cherokee</t>
  </si>
  <si>
    <t>120-150 days</t>
  </si>
  <si>
    <t>4WD 2 row 5 passenger 3.6L V6</t>
  </si>
  <si>
    <t>WLJH74-22D</t>
  </si>
  <si>
    <t>WLJH75-22D</t>
  </si>
  <si>
    <t>4WD 3 row 6 passenger 3.6L V6</t>
  </si>
  <si>
    <t>Baltic Grey Metallic</t>
  </si>
  <si>
    <t>PAS</t>
  </si>
  <si>
    <t>Diamond Black</t>
  </si>
  <si>
    <t>PXJ</t>
  </si>
  <si>
    <t>ABR</t>
  </si>
  <si>
    <t>Trailer Tow package (Class IV hitch, wiring, full size spare)</t>
  </si>
  <si>
    <t>Mopar Black side steps</t>
  </si>
  <si>
    <t>PO #</t>
  </si>
  <si>
    <t xml:space="preserve"> </t>
  </si>
  <si>
    <t xml:space="preserve">2WD 2 row 5 passenger 3.6L V6* </t>
  </si>
  <si>
    <t xml:space="preserve">2WD 3 row 6 passenger 3.6L V6 </t>
  </si>
  <si>
    <t>WLTH74-22D</t>
  </si>
  <si>
    <t>WLTH75-22D</t>
  </si>
  <si>
    <t>CF1</t>
  </si>
  <si>
    <t>2nd Row Bench (7 Passenger)(LWB Only)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</si>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</sst>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0"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b/>
      <sz val="16"/>
      <name val="Calibri"/>
      <family val="2"/>
      <scheme val="minor"/>
    </font>
    <font>
      <sz val="11"/>
      <name val="Calibri"/>
      <family val="2"/>
      <scheme val="minor"/>
    </font>
    <font>
      <b/>
      <sz val="16"/>
      <color theme="1"/>
      <name val="Calibri"/>
      <family val="2"/>
      <scheme val="minor"/>
    </font>
    <font>
      <b/>
      <sz val="11"/>
      <name val="Calibri"/>
      <family val="2"/>
      <scheme val="minor"/>
    </font>
    <font>
      <b/>
      <sz val="14"/>
      <color theme="1"/>
      <name val="Calibri"/>
      <family val="2"/>
      <scheme val="minor"/>
    </font>
    <font>
      <b/>
      <sz val="14"/>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6" fillId="0" borderId="4" xfId="0" applyFont="1" applyBorder="1" applyAlignment="1" applyProtection="1">
      <alignment horizontal="center"/>
      <protection hidden="1"/>
    </xf>
    <xf numFmtId="0" fontId="2" fillId="0" borderId="5"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7" fillId="0" borderId="5" xfId="0" applyFont="1" applyBorder="1" applyAlignment="1" applyProtection="1">
      <alignment horizontal="center"/>
      <protection hidden="1"/>
    </xf>
    <xf numFmtId="0" fontId="2" fillId="0" borderId="4" xfId="0" applyFont="1"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5" xfId="1" applyFont="1"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2" fillId="0" borderId="4" xfId="0" applyFont="1" applyBorder="1" applyAlignment="1" applyProtection="1">
      <alignment wrapText="1"/>
      <protection hidden="1"/>
    </xf>
    <xf numFmtId="0" fontId="0" fillId="0" borderId="5" xfId="0" applyBorder="1" applyAlignment="1" applyProtection="1">
      <alignment horizontal="center" wrapText="1"/>
      <protection hidden="1"/>
    </xf>
    <xf numFmtId="44" fontId="0" fillId="0" borderId="5" xfId="1" applyFont="1" applyBorder="1" applyAlignment="1" applyProtection="1">
      <protection hidden="1"/>
    </xf>
    <xf numFmtId="44" fontId="0" fillId="0" borderId="6" xfId="0" applyNumberFormat="1" applyBorder="1" applyAlignment="1" applyProtection="1">
      <alignment horizontal="center"/>
      <protection hidden="1"/>
    </xf>
    <xf numFmtId="0" fontId="0" fillId="0" borderId="5" xfId="0" applyBorder="1" applyAlignment="1" applyProtection="1">
      <alignment horizontal="center"/>
      <protection hidden="1"/>
    </xf>
    <xf numFmtId="0" fontId="9" fillId="4" borderId="6" xfId="0" applyFont="1" applyFill="1" applyBorder="1" applyAlignment="1" applyProtection="1">
      <alignment horizontal="center"/>
      <protection hidden="1"/>
    </xf>
    <xf numFmtId="0" fontId="0" fillId="5" borderId="5" xfId="0" applyFill="1" applyBorder="1" applyAlignment="1" applyProtection="1">
      <alignment horizontal="center" wrapText="1"/>
      <protection locked="0"/>
    </xf>
    <xf numFmtId="0" fontId="0" fillId="0" borderId="5" xfId="0" applyBorder="1" applyAlignment="1" applyProtection="1">
      <alignment wrapText="1"/>
      <protection hidden="1"/>
    </xf>
    <xf numFmtId="0" fontId="0" fillId="0" borderId="15" xfId="0" applyBorder="1" applyProtection="1">
      <protection hidden="1"/>
    </xf>
    <xf numFmtId="44" fontId="0" fillId="0" borderId="15" xfId="1" applyFont="1" applyBorder="1" applyProtection="1">
      <protection hidden="1"/>
    </xf>
    <xf numFmtId="44" fontId="0" fillId="0" borderId="16" xfId="0" applyNumberFormat="1" applyBorder="1" applyProtection="1">
      <protection hidden="1"/>
    </xf>
    <xf numFmtId="0" fontId="0" fillId="0" borderId="14" xfId="0" applyBorder="1" applyProtection="1">
      <protection hidden="1"/>
    </xf>
    <xf numFmtId="0" fontId="2" fillId="4" borderId="5" xfId="0" applyFont="1" applyFill="1" applyBorder="1" applyAlignment="1" applyProtection="1">
      <alignment horizontal="center"/>
      <protection hidden="1"/>
    </xf>
    <xf numFmtId="0" fontId="0" fillId="4" borderId="6" xfId="0" applyFill="1" applyBorder="1" applyAlignment="1" applyProtection="1">
      <alignment horizontal="center"/>
      <protection hidden="1"/>
    </xf>
    <xf numFmtId="0" fontId="0" fillId="0" borderId="0" xfId="0" applyAlignment="1">
      <alignment horizontal="center"/>
    </xf>
    <xf numFmtId="0" fontId="2" fillId="0" borderId="0" xfId="0" applyFont="1"/>
    <xf numFmtId="14" fontId="2" fillId="0" borderId="0" xfId="0" applyNumberFormat="1" applyFont="1"/>
    <xf numFmtId="0" fontId="0" fillId="0" borderId="4" xfId="0" applyBorder="1" applyProtection="1">
      <protection hidden="1"/>
    </xf>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6" fillId="3" borderId="7" xfId="0" applyFont="1" applyFill="1" applyBorder="1" applyAlignment="1" applyProtection="1">
      <alignment horizontal="centerContinuous"/>
      <protection hidden="1"/>
    </xf>
    <xf numFmtId="0" fontId="6" fillId="3" borderId="8" xfId="0" applyFont="1" applyFill="1" applyBorder="1" applyAlignment="1" applyProtection="1">
      <alignment horizontal="centerContinuous"/>
      <protection hidden="1"/>
    </xf>
    <xf numFmtId="0" fontId="6" fillId="3" borderId="9"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wrapText="1"/>
      <protection hidden="1"/>
    </xf>
    <xf numFmtId="0" fontId="8" fillId="3" borderId="5" xfId="0" applyFont="1" applyFill="1" applyBorder="1" applyAlignment="1" applyProtection="1">
      <alignment horizontal="centerContinuous" wrapText="1"/>
      <protection hidden="1"/>
    </xf>
    <xf numFmtId="0" fontId="8" fillId="3" borderId="6" xfId="0" applyFont="1" applyFill="1" applyBorder="1" applyAlignment="1" applyProtection="1">
      <alignment horizontal="centerContinuous" wrapText="1"/>
      <protection hidden="1"/>
    </xf>
    <xf numFmtId="0" fontId="8" fillId="3" borderId="7" xfId="0" applyFont="1" applyFill="1" applyBorder="1" applyAlignment="1" applyProtection="1">
      <alignment horizontal="centerContinuous" wrapText="1"/>
      <protection hidden="1"/>
    </xf>
    <xf numFmtId="0" fontId="8" fillId="3" borderId="8" xfId="0" applyFont="1" applyFill="1" applyBorder="1" applyAlignment="1" applyProtection="1">
      <alignment horizontal="centerContinuous" wrapText="1"/>
      <protection hidden="1"/>
    </xf>
    <xf numFmtId="0" fontId="8" fillId="3" borderId="9" xfId="0" applyFont="1" applyFill="1" applyBorder="1" applyAlignment="1" applyProtection="1">
      <alignment horizontal="centerContinuous" wrapText="1"/>
      <protection hidden="1"/>
    </xf>
    <xf numFmtId="0" fontId="8" fillId="3" borderId="10" xfId="0" applyFont="1" applyFill="1" applyBorder="1" applyAlignment="1" applyProtection="1">
      <alignment horizontal="centerContinuous"/>
      <protection hidden="1"/>
    </xf>
    <xf numFmtId="0" fontId="8" fillId="3" borderId="11" xfId="0" applyFont="1" applyFill="1" applyBorder="1" applyAlignment="1" applyProtection="1">
      <alignment horizontal="centerContinuous"/>
      <protection hidden="1"/>
    </xf>
    <xf numFmtId="0" fontId="8" fillId="3" borderId="12"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protection hidden="1"/>
    </xf>
    <xf numFmtId="0" fontId="8" fillId="3" borderId="5" xfId="0" applyFont="1" applyFill="1" applyBorder="1" applyAlignment="1" applyProtection="1">
      <alignment horizontal="centerContinuous"/>
      <protection hidden="1"/>
    </xf>
    <xf numFmtId="0" fontId="8" fillId="3" borderId="6" xfId="0" applyFont="1" applyFill="1" applyBorder="1" applyAlignment="1" applyProtection="1">
      <alignment horizontal="centerContinuous"/>
      <protection hidden="1"/>
    </xf>
    <xf numFmtId="0" fontId="0" fillId="0" borderId="0" xfId="0" applyAlignment="1">
      <alignment horizontal="right"/>
    </xf>
    <xf numFmtId="0" fontId="0" fillId="5" borderId="0" xfId="0" applyFill="1" applyAlignment="1" applyProtection="1">
      <alignment wrapText="1"/>
      <protection locked="0"/>
    </xf>
    <xf numFmtId="164" fontId="0" fillId="0" borderId="0" xfId="0" applyNumberFormat="1"/>
    <xf numFmtId="0" fontId="0" fillId="0" borderId="17" xfId="0" applyBorder="1" applyAlignment="1">
      <alignment horizontal="right"/>
    </xf>
    <xf numFmtId="0" fontId="0" fillId="5" borderId="18" xfId="0" applyFill="1" applyBorder="1" applyAlignment="1" applyProtection="1">
      <alignment horizontal="left"/>
      <protection locked="0"/>
    </xf>
    <xf numFmtId="0" fontId="0" fillId="5" borderId="18" xfId="0" applyFill="1" applyBorder="1" applyAlignment="1" applyProtection="1">
      <alignment horizontal="left" wrapText="1"/>
      <protection locked="0"/>
    </xf>
    <xf numFmtId="0" fontId="0" fillId="0" borderId="19" xfId="0" applyBorder="1" applyAlignment="1">
      <alignment horizontal="right"/>
    </xf>
    <xf numFmtId="0" fontId="0" fillId="5" borderId="8" xfId="0" applyFill="1" applyBorder="1" applyAlignment="1" applyProtection="1">
      <alignment wrapText="1"/>
      <protection locked="0"/>
    </xf>
    <xf numFmtId="0" fontId="0" fillId="0" borderId="8" xfId="0" applyBorder="1" applyAlignment="1">
      <alignment horizontal="right"/>
    </xf>
    <xf numFmtId="0" fontId="0" fillId="5" borderId="20" xfId="0" applyFill="1" applyBorder="1" applyAlignment="1" applyProtection="1">
      <alignment horizontal="left"/>
      <protection locked="0"/>
    </xf>
    <xf numFmtId="0" fontId="2" fillId="4" borderId="17" xfId="0" applyFont="1" applyFill="1" applyBorder="1" applyAlignment="1">
      <alignment horizontal="right"/>
    </xf>
    <xf numFmtId="0" fontId="2" fillId="0" borderId="18" xfId="0" applyFont="1" applyBorder="1" applyAlignment="1">
      <alignment horizontal="center"/>
    </xf>
    <xf numFmtId="0" fontId="0" fillId="4" borderId="17" xfId="0" applyFill="1" applyBorder="1" applyAlignment="1">
      <alignment horizontal="right"/>
    </xf>
    <xf numFmtId="164" fontId="0" fillId="0" borderId="18" xfId="0" applyNumberFormat="1" applyBorder="1"/>
    <xf numFmtId="0" fontId="0" fillId="4" borderId="19" xfId="0" applyFill="1" applyBorder="1" applyAlignment="1">
      <alignment horizontal="right"/>
    </xf>
    <xf numFmtId="0" fontId="0" fillId="0" borderId="8" xfId="0" applyBorder="1"/>
    <xf numFmtId="0" fontId="0" fillId="0" borderId="20" xfId="0" applyBorder="1"/>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8" fillId="3" borderId="13" xfId="0" applyFont="1" applyFill="1" applyBorder="1" applyAlignment="1" applyProtection="1">
      <alignment horizontal="centerContinuous"/>
      <protection hidden="1"/>
    </xf>
    <xf numFmtId="0" fontId="8" fillId="3" borderId="14" xfId="0" applyFont="1" applyFill="1" applyBorder="1" applyAlignment="1" applyProtection="1">
      <alignment horizontal="centerContinuous"/>
      <protection hidden="1"/>
    </xf>
    <xf numFmtId="44" fontId="0" fillId="0" borderId="5" xfId="1" applyFont="1" applyBorder="1" applyAlignment="1" applyProtection="1">
      <alignment horizontal="left"/>
      <protection hidden="1"/>
    </xf>
    <xf numFmtId="0" fontId="0" fillId="0" borderId="21" xfId="0" applyBorder="1" applyAlignment="1" applyProtection="1">
      <alignment wrapText="1"/>
      <protection hidden="1"/>
    </xf>
    <xf numFmtId="0" fontId="0" fillId="0" borderId="21" xfId="0" applyBorder="1" applyProtection="1">
      <protection hidden="1"/>
    </xf>
    <xf numFmtId="44" fontId="0" fillId="0" borderId="21" xfId="1" applyFont="1" applyBorder="1" applyProtection="1">
      <protection hidden="1"/>
    </xf>
    <xf numFmtId="0" fontId="0" fillId="5" borderId="21" xfId="0" applyFill="1" applyBorder="1" applyProtection="1">
      <protection locked="0"/>
    </xf>
    <xf numFmtId="0" fontId="5" fillId="4" borderId="22" xfId="0" applyFont="1" applyFill="1" applyBorder="1" applyAlignment="1" applyProtection="1">
      <alignment wrapText="1"/>
      <protection hidden="1"/>
    </xf>
    <xf numFmtId="0" fontId="4" fillId="3" borderId="22" xfId="0" applyFont="1" applyFill="1" applyBorder="1" applyAlignment="1" applyProtection="1">
      <alignment horizontal="center"/>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view="pageLayout" zoomScaleNormal="100" workbookViewId="0">
      <selection activeCell="E2" sqref="E2"/>
    </sheetView>
  </sheetViews>
  <sheetFormatPr defaultRowHeight="15" x14ac:dyDescent="0.25"/>
  <cols>
    <col min="1" max="1" width="33.7109375" customWidth="1"/>
    <col min="2" max="2" width="14.28515625" customWidth="1"/>
    <col min="3" max="3" width="16.7109375" customWidth="1"/>
    <col min="4" max="4" width="17.28515625" bestFit="1" customWidth="1"/>
    <col min="5" max="5" width="16.7109375" customWidth="1"/>
  </cols>
  <sheetData>
    <row r="1" spans="1:5" s="29" customFormat="1" ht="15.75" thickBot="1" x14ac:dyDescent="0.3">
      <c r="A1" s="29" t="s">
        <v>61</v>
      </c>
      <c r="E1" s="30">
        <v>46224</v>
      </c>
    </row>
    <row r="2" spans="1:5" ht="19.5" thickTop="1" x14ac:dyDescent="0.3">
      <c r="A2" s="32" t="s">
        <v>0</v>
      </c>
      <c r="B2" s="33"/>
      <c r="C2" s="33"/>
      <c r="D2" s="33"/>
      <c r="E2" s="34"/>
    </row>
    <row r="3" spans="1:5" s="28" customFormat="1" ht="21" x14ac:dyDescent="0.35">
      <c r="A3" s="1" t="s">
        <v>48</v>
      </c>
      <c r="B3" s="2" t="s">
        <v>3</v>
      </c>
      <c r="C3" s="3">
        <v>57</v>
      </c>
      <c r="D3" s="4" t="s">
        <v>4</v>
      </c>
      <c r="E3" s="19" t="s">
        <v>49</v>
      </c>
    </row>
    <row r="4" spans="1:5" s="28" customFormat="1" x14ac:dyDescent="0.25">
      <c r="A4" s="5" t="s">
        <v>5</v>
      </c>
      <c r="B4" s="2">
        <v>4400028312</v>
      </c>
      <c r="C4" s="2" t="s">
        <v>6</v>
      </c>
      <c r="D4" s="26" t="s">
        <v>38</v>
      </c>
      <c r="E4" s="27"/>
    </row>
    <row r="5" spans="1:5" ht="21" x14ac:dyDescent="0.35">
      <c r="A5" s="35" t="s">
        <v>7</v>
      </c>
      <c r="B5" s="36"/>
      <c r="C5" s="36"/>
      <c r="D5" s="36"/>
      <c r="E5" s="37"/>
    </row>
    <row r="6" spans="1:5" x14ac:dyDescent="0.25">
      <c r="A6" s="6" t="s">
        <v>8</v>
      </c>
      <c r="B6" s="7" t="s">
        <v>9</v>
      </c>
      <c r="C6" s="7" t="s">
        <v>10</v>
      </c>
      <c r="D6" s="7" t="s">
        <v>11</v>
      </c>
      <c r="E6" s="8" t="s">
        <v>12</v>
      </c>
    </row>
    <row r="7" spans="1:5" x14ac:dyDescent="0.25">
      <c r="A7" s="9" t="s">
        <v>63</v>
      </c>
      <c r="B7" s="22" t="s">
        <v>65</v>
      </c>
      <c r="C7" s="23">
        <v>39854</v>
      </c>
      <c r="D7" s="12">
        <v>0</v>
      </c>
      <c r="E7" s="24">
        <f t="shared" ref="E7" si="0">$C7*D7</f>
        <v>0</v>
      </c>
    </row>
    <row r="8" spans="1:5" ht="18.75" x14ac:dyDescent="0.3">
      <c r="A8" s="38" t="s">
        <v>13</v>
      </c>
      <c r="B8" s="39"/>
      <c r="C8" s="39"/>
      <c r="D8" s="39"/>
      <c r="E8" s="40"/>
    </row>
    <row r="9" spans="1:5" x14ac:dyDescent="0.25">
      <c r="A9" s="14" t="s">
        <v>14</v>
      </c>
      <c r="B9" s="7" t="s">
        <v>9</v>
      </c>
      <c r="C9" s="7" t="s">
        <v>10</v>
      </c>
      <c r="D9" s="7" t="s">
        <v>11</v>
      </c>
      <c r="E9" s="8" t="s">
        <v>12</v>
      </c>
    </row>
    <row r="10" spans="1:5" x14ac:dyDescent="0.25">
      <c r="A10" s="9" t="s">
        <v>50</v>
      </c>
      <c r="B10" s="25" t="s">
        <v>51</v>
      </c>
      <c r="C10" s="11">
        <v>41814</v>
      </c>
      <c r="D10" s="12">
        <v>0</v>
      </c>
      <c r="E10" s="13">
        <f t="shared" ref="E10:E12" si="1">$C10*D10</f>
        <v>0</v>
      </c>
    </row>
    <row r="11" spans="1:5" x14ac:dyDescent="0.25">
      <c r="A11" s="9" t="s">
        <v>64</v>
      </c>
      <c r="B11" s="25" t="s">
        <v>66</v>
      </c>
      <c r="C11" s="11">
        <v>41814</v>
      </c>
      <c r="D11" s="12">
        <v>0</v>
      </c>
      <c r="E11" s="13">
        <f t="shared" si="1"/>
        <v>0</v>
      </c>
    </row>
    <row r="12" spans="1:5" x14ac:dyDescent="0.25">
      <c r="A12" s="72" t="s">
        <v>53</v>
      </c>
      <c r="B12" s="73" t="s">
        <v>52</v>
      </c>
      <c r="C12" s="74">
        <v>43774</v>
      </c>
      <c r="D12" s="75">
        <v>1</v>
      </c>
      <c r="E12" s="13">
        <f t="shared" si="1"/>
        <v>43774</v>
      </c>
    </row>
    <row r="13" spans="1:5" ht="18.75" x14ac:dyDescent="0.3">
      <c r="A13" s="41" t="s">
        <v>15</v>
      </c>
      <c r="B13" s="42"/>
      <c r="C13" s="42"/>
      <c r="D13" s="42"/>
      <c r="E13" s="43"/>
    </row>
    <row r="14" spans="1:5" ht="15" customHeight="1" x14ac:dyDescent="0.25">
      <c r="A14" s="15" t="s">
        <v>36</v>
      </c>
      <c r="B14" s="20"/>
      <c r="C14" s="21"/>
      <c r="D14" s="21" t="s">
        <v>62</v>
      </c>
      <c r="E14" s="20" t="s">
        <v>62</v>
      </c>
    </row>
    <row r="15" spans="1:5" ht="15" customHeight="1" x14ac:dyDescent="0.3">
      <c r="A15" s="41" t="s">
        <v>47</v>
      </c>
      <c r="B15" s="42"/>
      <c r="C15" s="42"/>
      <c r="D15" s="42"/>
      <c r="E15" s="43"/>
    </row>
    <row r="16" spans="1:5" ht="15" customHeight="1" x14ac:dyDescent="0.25">
      <c r="A16" s="6" t="s">
        <v>17</v>
      </c>
      <c r="B16" s="7" t="s">
        <v>18</v>
      </c>
      <c r="C16" s="7" t="s">
        <v>19</v>
      </c>
      <c r="D16" s="7" t="s">
        <v>20</v>
      </c>
      <c r="E16" s="8" t="s">
        <v>12</v>
      </c>
    </row>
    <row r="17" spans="1:5" x14ac:dyDescent="0.25">
      <c r="A17" s="9" t="s">
        <v>54</v>
      </c>
      <c r="B17" s="18" t="s">
        <v>55</v>
      </c>
      <c r="C17" s="71">
        <v>536</v>
      </c>
      <c r="D17" s="12"/>
      <c r="E17" s="13">
        <f>IF(D17="Yes",$C17*SUM($D$6:$D$12),0)</f>
        <v>0</v>
      </c>
    </row>
    <row r="18" spans="1:5" x14ac:dyDescent="0.25">
      <c r="A18" s="21" t="s">
        <v>56</v>
      </c>
      <c r="B18" s="15" t="s">
        <v>57</v>
      </c>
      <c r="C18" s="71">
        <v>536</v>
      </c>
      <c r="D18" s="12"/>
      <c r="E18" s="13">
        <f>IF(D18="Yes",$C18*SUM($D$6:$D$12),0)</f>
        <v>0</v>
      </c>
    </row>
    <row r="19" spans="1:5" ht="18.75" x14ac:dyDescent="0.3">
      <c r="A19" s="44" t="s">
        <v>16</v>
      </c>
      <c r="B19" s="45"/>
      <c r="C19" s="45"/>
      <c r="D19" s="45"/>
      <c r="E19" s="46"/>
    </row>
    <row r="20" spans="1:5" x14ac:dyDescent="0.25">
      <c r="A20" s="6" t="s">
        <v>17</v>
      </c>
      <c r="B20" s="7" t="s">
        <v>18</v>
      </c>
      <c r="C20" s="7" t="s">
        <v>19</v>
      </c>
      <c r="D20" s="7" t="s">
        <v>20</v>
      </c>
      <c r="E20" s="8" t="s">
        <v>12</v>
      </c>
    </row>
    <row r="21" spans="1:5" ht="30" x14ac:dyDescent="0.25">
      <c r="A21" s="9" t="s">
        <v>59</v>
      </c>
      <c r="B21" s="18" t="s">
        <v>58</v>
      </c>
      <c r="C21" s="16">
        <v>896</v>
      </c>
      <c r="D21" s="12" t="s">
        <v>69</v>
      </c>
      <c r="E21" s="13">
        <f>IF(D21="Yes",$C21*SUM($D$6:$D$12),0)</f>
        <v>896</v>
      </c>
    </row>
    <row r="22" spans="1:5" x14ac:dyDescent="0.25">
      <c r="A22" s="9" t="s">
        <v>60</v>
      </c>
      <c r="B22" s="18" t="s">
        <v>43</v>
      </c>
      <c r="C22" s="16">
        <v>788</v>
      </c>
      <c r="D22" s="12"/>
      <c r="E22" s="13">
        <f>IF(D22="Yes",$C22*SUM($D$6:$D$12),0)</f>
        <v>0</v>
      </c>
    </row>
    <row r="23" spans="1:5" x14ac:dyDescent="0.25">
      <c r="A23" s="9" t="s">
        <v>45</v>
      </c>
      <c r="B23" s="18" t="s">
        <v>46</v>
      </c>
      <c r="C23" s="16">
        <v>500</v>
      </c>
      <c r="D23" s="12"/>
      <c r="E23" s="13">
        <f>IF(D23="Yes",$C23*SUM($D$6:$D$12),0)</f>
        <v>0</v>
      </c>
    </row>
    <row r="24" spans="1:5" ht="30" x14ac:dyDescent="0.25">
      <c r="A24" s="9" t="s">
        <v>68</v>
      </c>
      <c r="B24" s="18" t="s">
        <v>67</v>
      </c>
      <c r="C24" s="16">
        <v>0</v>
      </c>
      <c r="D24" s="12"/>
      <c r="E24" s="13">
        <f>IF(D24="Yes",$C24*SUM($D$6:$D$12),0)</f>
        <v>0</v>
      </c>
    </row>
    <row r="25" spans="1:5" x14ac:dyDescent="0.25">
      <c r="A25" s="31" t="s">
        <v>21</v>
      </c>
      <c r="B25" s="10"/>
      <c r="C25" s="10"/>
      <c r="D25" s="10" t="s">
        <v>22</v>
      </c>
      <c r="E25" s="17">
        <f>IF(SUM($D$7:$D$12)=0,0,SUM(E7:E12,E17:E23)/SUM($D$7:$D$12))</f>
        <v>44670</v>
      </c>
    </row>
    <row r="26" spans="1:5" ht="18.75" x14ac:dyDescent="0.3">
      <c r="A26" s="47" t="s">
        <v>23</v>
      </c>
      <c r="B26" s="48"/>
      <c r="C26" s="48"/>
      <c r="D26" s="48"/>
      <c r="E26" s="49"/>
    </row>
    <row r="27" spans="1:5" x14ac:dyDescent="0.25">
      <c r="A27" s="67" t="s">
        <v>24</v>
      </c>
      <c r="B27" s="68"/>
      <c r="C27" s="68"/>
      <c r="D27" s="68"/>
      <c r="E27" s="13">
        <f>ROUND(0.0035*E25,2)</f>
        <v>156.35</v>
      </c>
    </row>
    <row r="28" spans="1:5" x14ac:dyDescent="0.25">
      <c r="A28" s="67" t="s">
        <v>39</v>
      </c>
      <c r="B28" s="68"/>
      <c r="C28" s="68"/>
      <c r="D28" s="68"/>
      <c r="E28" s="13">
        <v>11.25</v>
      </c>
    </row>
    <row r="29" spans="1:5" x14ac:dyDescent="0.25">
      <c r="A29" s="67" t="s">
        <v>37</v>
      </c>
      <c r="B29" s="68"/>
      <c r="C29" s="68"/>
      <c r="D29" s="68"/>
      <c r="E29" s="13">
        <v>20</v>
      </c>
    </row>
    <row r="30" spans="1:5" x14ac:dyDescent="0.25">
      <c r="A30" s="67" t="s">
        <v>25</v>
      </c>
      <c r="B30" s="68"/>
      <c r="C30" s="68"/>
      <c r="D30" s="10" t="s">
        <v>22</v>
      </c>
      <c r="E30" s="13">
        <f>IF(SUM(E25:E29)&lt;100,0,SUM(E25:E29))</f>
        <v>44857.599999999999</v>
      </c>
    </row>
    <row r="31" spans="1:5" x14ac:dyDescent="0.25">
      <c r="A31" s="67" t="s">
        <v>26</v>
      </c>
      <c r="B31" s="68"/>
      <c r="C31" s="68"/>
      <c r="D31" s="10" t="str">
        <f>IF(SUM(D7:D11)=0,"",IF(SUM(D7:D11)=1,"1 Vehicle",SUM(D7:D11)&amp;" Vehicles"))</f>
        <v/>
      </c>
      <c r="E31" s="13">
        <f>E30*SUM(D7:D11)</f>
        <v>0</v>
      </c>
    </row>
    <row r="32" spans="1:5" ht="18.75" x14ac:dyDescent="0.3">
      <c r="A32" s="48" t="s">
        <v>27</v>
      </c>
      <c r="B32" s="48"/>
      <c r="C32" s="48"/>
      <c r="D32" s="48"/>
      <c r="E32" s="48"/>
    </row>
    <row r="33" spans="1:5" x14ac:dyDescent="0.25">
      <c r="A33" s="53" t="s">
        <v>28</v>
      </c>
      <c r="B33" s="51"/>
      <c r="C33" s="51"/>
      <c r="D33" s="50" t="s">
        <v>29</v>
      </c>
      <c r="E33" s="54"/>
    </row>
    <row r="34" spans="1:5" x14ac:dyDescent="0.25">
      <c r="A34" s="53" t="s">
        <v>30</v>
      </c>
      <c r="B34" s="51"/>
      <c r="C34" s="51"/>
      <c r="D34" s="50" t="s">
        <v>35</v>
      </c>
      <c r="E34" s="55"/>
    </row>
    <row r="35" spans="1:5" x14ac:dyDescent="0.25">
      <c r="A35" s="56" t="s">
        <v>31</v>
      </c>
      <c r="B35" s="57"/>
      <c r="C35" s="57"/>
      <c r="D35" s="58" t="s">
        <v>32</v>
      </c>
      <c r="E35" s="59"/>
    </row>
    <row r="36" spans="1:5" ht="18.75" x14ac:dyDescent="0.3">
      <c r="A36" s="69" t="s">
        <v>33</v>
      </c>
      <c r="B36" s="45"/>
      <c r="C36" s="45"/>
      <c r="D36" s="45"/>
      <c r="E36" s="70"/>
    </row>
    <row r="37" spans="1:5" x14ac:dyDescent="0.25">
      <c r="A37" s="60" t="s">
        <v>44</v>
      </c>
      <c r="B37" t="s">
        <v>40</v>
      </c>
      <c r="D37" t="s">
        <v>34</v>
      </c>
      <c r="E37" s="61">
        <v>310010875</v>
      </c>
    </row>
    <row r="38" spans="1:5" x14ac:dyDescent="0.25">
      <c r="A38" s="62" t="s">
        <v>30</v>
      </c>
      <c r="B38" s="52" t="s">
        <v>41</v>
      </c>
      <c r="C38" s="52"/>
      <c r="D38" s="52"/>
      <c r="E38" s="63"/>
    </row>
    <row r="39" spans="1:5" x14ac:dyDescent="0.25">
      <c r="A39" s="64" t="s">
        <v>31</v>
      </c>
      <c r="B39" s="65" t="s">
        <v>42</v>
      </c>
      <c r="C39" s="65"/>
      <c r="D39" s="65"/>
      <c r="E39" s="66"/>
    </row>
  </sheetData>
  <sheetProtection algorithmName="SHA-512" hashValue="2f2wCSFosCwZGMBaSdIMLhUAfa3nT5XKqCZzvaYS+j92TI2FFNHOP5CFh7sALkxYz2npdbK17sNME9lfVVHe8g==" saltValue="1yCn5LpV875DtxGwA4QfXA==" spinCount="100000" sheet="1" objects="1" scenarios="1"/>
  <dataValidations disablePrompts="1" count="1">
    <dataValidation type="list" allowBlank="1" showInputMessage="1" showErrorMessage="1" sqref="D17:D18 D21:D24" xr:uid="{8640700D-C2B3-4DE0-9334-048D8F9F7DA0}">
      <formula1>"Yes, "</formula1>
    </dataValidation>
  </dataValidations>
  <pageMargins left="0.7" right="0.7" top="0.75" bottom="0.75" header="0.3" footer="0.3"/>
  <pageSetup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15" sqref="A15"/>
    </sheetView>
  </sheetViews>
  <sheetFormatPr defaultRowHeight="15" x14ac:dyDescent="0.25"/>
  <cols>
    <col min="1" max="1" width="107.28515625" bestFit="1" customWidth="1"/>
  </cols>
  <sheetData>
    <row r="1" spans="1:1" s="28" customFormat="1" ht="21.75" thickBot="1" x14ac:dyDescent="0.4">
      <c r="A1" s="77" t="s">
        <v>1</v>
      </c>
    </row>
    <row r="2" spans="1:1" ht="168" customHeight="1" thickBot="1" x14ac:dyDescent="0.3">
      <c r="A2" s="76"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823F18-FF8E-4B44-913E-FBFAB9081F38}">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2A86A4D4-3CE6-46DB-BE52-5AFE95943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0BC38C2-4D01-40C2-B6B7-6E82E699F6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56-Wrangler Sport</vt:lpstr>
      <vt:lpstr>Instructions</vt:lpstr>
    </vt:vector>
  </TitlesOfParts>
  <Company>OTS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Louisiana</dc:creator>
  <cp:lastModifiedBy>Raymond McKnight (DOA)</cp:lastModifiedBy>
  <cp:lastPrinted>2025-09-19T16:09:59Z</cp:lastPrinted>
  <dcterms:created xsi:type="dcterms:W3CDTF">2019-01-03T16:49:35Z</dcterms:created>
  <dcterms:modified xsi:type="dcterms:W3CDTF">2026-08-03T16:01:12Z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162600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