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G:\Commodities Teams\Amy G files\Courtesy Ford - Current Status &amp; Order Sheets\Order Sheets\"/>
    </mc:Choice>
  </mc:AlternateContent>
  <xr:revisionPtr revIDLastSave="0" documentId="13_ncr:1_{993CB839-91C5-45BA-8A47-021E8348C397}" xr6:coauthVersionLast="47" xr6:coauthVersionMax="47" xr10:uidLastSave="{00000000-0000-0000-0000-000000000000}"/>
  <bookViews>
    <workbookView xWindow="-28920" yWindow="-120" windowWidth="29040" windowHeight="15720" xr2:uid="{00000000-000D-0000-FFFF-FFFF00000000}"/>
  </bookViews>
  <sheets>
    <sheet name="Line 78-F350 Crew" sheetId="1" r:id="rId1"/>
    <sheet name="Instruction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 i="1" l="1"/>
  <c r="E10" i="1"/>
  <c r="E11" i="1"/>
  <c r="E13" i="1"/>
  <c r="E14" i="1"/>
  <c r="E15" i="1"/>
  <c r="E16" i="1"/>
  <c r="E17" i="1"/>
  <c r="E41" i="1" l="1"/>
  <c r="E42" i="1"/>
  <c r="E43" i="1"/>
  <c r="E31" i="1" l="1"/>
  <c r="E32" i="1"/>
  <c r="E33" i="1"/>
  <c r="E34" i="1"/>
  <c r="E35" i="1"/>
  <c r="E36" i="1"/>
  <c r="E37" i="1"/>
  <c r="E30" i="1" l="1"/>
  <c r="E40" i="1" l="1"/>
  <c r="E25" i="1" l="1"/>
  <c r="E26" i="1"/>
  <c r="E27" i="1"/>
  <c r="E28" i="1"/>
  <c r="E29" i="1"/>
  <c r="E38" i="1"/>
  <c r="E39" i="1"/>
  <c r="E24" i="1" l="1"/>
  <c r="E23" i="1" l="1"/>
  <c r="E44" i="1" s="1"/>
  <c r="D50" i="1" l="1"/>
  <c r="E7" i="1" l="1"/>
  <c r="E46" i="1" l="1"/>
  <c r="E49" i="1" s="1"/>
  <c r="E50" i="1" s="1"/>
</calcChain>
</file>

<file path=xl/sharedStrings.xml><?xml version="1.0" encoding="utf-8"?>
<sst xmlns="http://schemas.openxmlformats.org/spreadsheetml/2006/main" count="121" uniqueCount="107">
  <si>
    <t>Unit Price</t>
  </si>
  <si>
    <t>Base Vehicle</t>
  </si>
  <si>
    <t>Vehicle Description</t>
  </si>
  <si>
    <t>Order Code</t>
  </si>
  <si>
    <t>Quantity</t>
  </si>
  <si>
    <t>Extended Price</t>
  </si>
  <si>
    <t>Optional Equipment</t>
  </si>
  <si>
    <t>Option Code</t>
  </si>
  <si>
    <t>Option Unit Price</t>
  </si>
  <si>
    <t>Add Option</t>
  </si>
  <si>
    <t>Description</t>
  </si>
  <si>
    <t>1 EA</t>
  </si>
  <si>
    <t>State Contract Number</t>
  </si>
  <si>
    <t>Vendor</t>
  </si>
  <si>
    <t>Optional Configuration</t>
  </si>
  <si>
    <t>Additional Costs</t>
  </si>
  <si>
    <t>0.35% Contract Administrative Fee</t>
  </si>
  <si>
    <t>Cost for Each Vehicle Plus Options</t>
  </si>
  <si>
    <t>Total Cost for Each Vehicle</t>
  </si>
  <si>
    <t>Total Cost for All Vehicles</t>
  </si>
  <si>
    <t>This spreadsheet is not a purchase order</t>
  </si>
  <si>
    <t>Available Exterior Colors</t>
  </si>
  <si>
    <t>Option Description</t>
  </si>
  <si>
    <t>LA Safety Inspection Sticker - 2 Year</t>
  </si>
  <si>
    <t>Spray-In Bedliner</t>
  </si>
  <si>
    <t>Daytime Running Lamps</t>
  </si>
  <si>
    <t>(Z1) Oxford White</t>
  </si>
  <si>
    <t>Cloth Bucket Front Seats</t>
  </si>
  <si>
    <t>Trim Type 4</t>
  </si>
  <si>
    <t>Trim Type 1</t>
  </si>
  <si>
    <t>17X</t>
  </si>
  <si>
    <t>6 Upfitter Switches</t>
  </si>
  <si>
    <t>66S</t>
  </si>
  <si>
    <t>Drop-In Bedliner</t>
  </si>
  <si>
    <t>85L</t>
  </si>
  <si>
    <t>15J</t>
  </si>
  <si>
    <t>5th Wheel/Gooseneck Hitch Prep Package</t>
  </si>
  <si>
    <t>53W</t>
  </si>
  <si>
    <t>90L</t>
  </si>
  <si>
    <t>Cruise Control</t>
  </si>
  <si>
    <t xml:space="preserve">1) Only one vehicle configuration may be entered on each Order Sheet.  Use a separate Order Sheet for each different vehicle configuration being ordered.  The listed configurations are the only configurations available.  However, additional configurations may be added to the contract upon request.  To request additional configurations, contact the dealer or OSP.
2) Enter the number of vehicles being ordered in the tan boxes under either Base Vehicle or Optional Configurations. 
3) Under Available Exterior Colors, enter the number of vehicles in the tan boxes to the right of the desired color(s).  Multiple Colors may be ordered on one Order Sheet. 
4) Under Optional Equipment, select "Yes" in the tan box if the option is desired.  Leave blank or select "No" if the option is not desired.  The listed options are the only options available.  However, additional options may be added to the contract upon request.  To request an option be added to the contract, contact the dealer or OSP.
5) The cost per vehicle and total order cost will automatically calculate at the bottom of the Order Sheet.  </t>
  </si>
  <si>
    <t>Contract Line</t>
  </si>
  <si>
    <t>Delivery ARO</t>
  </si>
  <si>
    <t>Courtesy Ford</t>
  </si>
  <si>
    <t>Agency  Information</t>
  </si>
  <si>
    <t>LPAA Approval No</t>
  </si>
  <si>
    <t>Phone:</t>
  </si>
  <si>
    <t>Email:</t>
  </si>
  <si>
    <t>Shopping Cart</t>
  </si>
  <si>
    <t>Vendor Information</t>
  </si>
  <si>
    <t>Mike Solomon</t>
  </si>
  <si>
    <t xml:space="preserve">Vendor No. </t>
  </si>
  <si>
    <t>337-332-2145</t>
  </si>
  <si>
    <t>msolomon@courtesyautomotive.com</t>
  </si>
  <si>
    <t>(UM) Agate Black</t>
  </si>
  <si>
    <t>LA DEQ Waste Tire Fee (5 tires X $2.25 each)</t>
  </si>
  <si>
    <t>Order Sheet Instructions</t>
  </si>
  <si>
    <t>X4N</t>
  </si>
  <si>
    <t>15K</t>
  </si>
  <si>
    <t>BSW</t>
  </si>
  <si>
    <t>Cloth 40/20/40 Split Bench Seats</t>
  </si>
  <si>
    <t>NC</t>
  </si>
  <si>
    <t>Standard Trailer Tow Package</t>
  </si>
  <si>
    <t>Included</t>
  </si>
  <si>
    <t>Trailer Brake Controller</t>
  </si>
  <si>
    <t>Cab Steps</t>
  </si>
  <si>
    <t>52B</t>
  </si>
  <si>
    <t>18B</t>
  </si>
  <si>
    <t>Contact Name:</t>
  </si>
  <si>
    <t>Agency Name</t>
  </si>
  <si>
    <t>X3K</t>
  </si>
  <si>
    <t>180-365 Days</t>
  </si>
  <si>
    <t>(M7) Carbonized Gray Metallic</t>
  </si>
  <si>
    <t>STD</t>
  </si>
  <si>
    <t>XL Driver Assist</t>
  </si>
  <si>
    <t>96D</t>
  </si>
  <si>
    <t>X4L(4.30)
X3L (3.73)</t>
  </si>
  <si>
    <t>4WD/LWB/DRW 6.7L V8 Diesel Engine</t>
  </si>
  <si>
    <t>Ford F-350 
Crew Cab</t>
  </si>
  <si>
    <t>AM</t>
  </si>
  <si>
    <r>
      <t xml:space="preserve">4X4 Off-Road Package - Includes: 
</t>
    </r>
    <r>
      <rPr>
        <sz val="10"/>
        <rFont val="Calibri"/>
        <family val="2"/>
        <scheme val="minor"/>
      </rPr>
      <t>Skid Plates  **(Requires: 4WD)**</t>
    </r>
  </si>
  <si>
    <r>
      <t>Roof Clearance Lights</t>
    </r>
    <r>
      <rPr>
        <sz val="9"/>
        <rFont val="Calibri"/>
        <family val="2"/>
        <scheme val="minor"/>
      </rPr>
      <t xml:space="preserve"> (DRW Only)</t>
    </r>
  </si>
  <si>
    <r>
      <t xml:space="preserve">Gooseneck Hitch Kit 
</t>
    </r>
    <r>
      <rPr>
        <sz val="9"/>
        <rFont val="Calibri"/>
        <family val="2"/>
        <scheme val="minor"/>
      </rPr>
      <t>(requires 53W prep pack)</t>
    </r>
  </si>
  <si>
    <r>
      <t xml:space="preserve">Power Equipment Group 
</t>
    </r>
    <r>
      <rPr>
        <sz val="9"/>
        <rFont val="Calibri"/>
        <family val="2"/>
        <scheme val="minor"/>
      </rPr>
      <t>(Includes Windows and Door Locks)</t>
    </r>
  </si>
  <si>
    <r>
      <t>5th Wheel Hitch Kit (25K)</t>
    </r>
    <r>
      <rPr>
        <sz val="9"/>
        <rFont val="Calibri"/>
        <family val="2"/>
        <scheme val="minor"/>
      </rPr>
      <t xml:space="preserve"> ** 
(requires 8' Box &amp; 53W)</t>
    </r>
  </si>
  <si>
    <r>
      <t xml:space="preserve">Axle, Limited Slip (Ratio 4.10)**
</t>
    </r>
    <r>
      <rPr>
        <sz val="9"/>
        <rFont val="Calibri"/>
        <family val="2"/>
        <scheme val="minor"/>
      </rPr>
      <t>(required when selecting option 17x)</t>
    </r>
  </si>
  <si>
    <r>
      <t xml:space="preserve">Axle, Limited Slip **
</t>
    </r>
    <r>
      <rPr>
        <sz val="9"/>
        <rFont val="Calibri"/>
        <family val="2"/>
        <scheme val="minor"/>
      </rPr>
      <t>(required when selecting option 17x)</t>
    </r>
  </si>
  <si>
    <r>
      <t xml:space="preserve">Axle, Limited Slip (Ratio 3.55) 
</t>
    </r>
    <r>
      <rPr>
        <sz val="9"/>
        <rFont val="Calibri"/>
        <family val="2"/>
        <scheme val="minor"/>
      </rPr>
      <t>(required when selecting option 17x) Diesel only</t>
    </r>
  </si>
  <si>
    <r>
      <t xml:space="preserve">All Terrain Tires **
</t>
    </r>
    <r>
      <rPr>
        <sz val="9"/>
        <rFont val="Calibri"/>
        <family val="2"/>
        <scheme val="minor"/>
      </rPr>
      <t>(required when selecting option 17x)</t>
    </r>
  </si>
  <si>
    <t>PO#_____________________________</t>
  </si>
  <si>
    <t xml:space="preserve"> </t>
  </si>
  <si>
    <t>RWD/SRW w/ 7.3L V8 Gas Engine</t>
  </si>
  <si>
    <t>W3A - 610A - 99N</t>
  </si>
  <si>
    <t>4WD/SRW w/ 7.3L V8 Gas Engine</t>
  </si>
  <si>
    <t>W3B - 610A 99N</t>
  </si>
  <si>
    <t>4WD/LWB w/7.3L V8 Gas Engine</t>
  </si>
  <si>
    <t>W3B-610A-99N</t>
  </si>
  <si>
    <t>4WD/LWB/DRW 7.3L V8 Gas Engine</t>
  </si>
  <si>
    <t>W3D-620A - 99N</t>
  </si>
  <si>
    <t>W3A-610A-99M</t>
  </si>
  <si>
    <t>RWD/SRW 6.7L V8 Diesel Engine</t>
  </si>
  <si>
    <t>4WD/SRW w/6.7L V8 Diesel Engine</t>
  </si>
  <si>
    <t>W3B-610A-99M</t>
  </si>
  <si>
    <t xml:space="preserve">RWD/SRW/7.3L Gas Engine LWB </t>
  </si>
  <si>
    <t>RWD/DRW/7.3L Gas Engine</t>
  </si>
  <si>
    <t>W3C-620A - 99N</t>
  </si>
  <si>
    <t>W3D-620A-99M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</si>
</sst>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lt;=9999999]###\-####;\(###\)\ ###\-####"/>
  </numFmts>
  <fonts count="15" x14ac:knownFonts="1">
    <font>
      <sz val="11"/>
      <color theme="1"/>
      <name val="Calibri"/>
      <family val="2"/>
      <scheme val="minor"/>
    </font>
    <font>
      <sz val="11"/>
      <color theme="1"/>
      <name val="Calibri"/>
      <family val="2"/>
      <scheme val="minor"/>
    </font>
    <font>
      <b/>
      <u/>
      <sz val="14"/>
      <color rgb="FFFF0000"/>
      <name val="Calibri"/>
      <family val="2"/>
      <scheme val="minor"/>
    </font>
    <font>
      <sz val="11"/>
      <name val="Calibri"/>
      <family val="2"/>
      <scheme val="minor"/>
    </font>
    <font>
      <sz val="11"/>
      <color rgb="FFFF0000"/>
      <name val="Calibri"/>
      <family val="2"/>
      <scheme val="minor"/>
    </font>
    <font>
      <b/>
      <sz val="16"/>
      <name val="Calibri"/>
      <family val="2"/>
      <scheme val="minor"/>
    </font>
    <font>
      <b/>
      <sz val="11"/>
      <name val="Calibri"/>
      <family val="2"/>
      <scheme val="minor"/>
    </font>
    <font>
      <b/>
      <sz val="14"/>
      <name val="Calibri"/>
      <family val="2"/>
      <scheme val="minor"/>
    </font>
    <font>
      <b/>
      <sz val="18"/>
      <name val="Calibri"/>
      <family val="2"/>
      <scheme val="minor"/>
    </font>
    <font>
      <sz val="12"/>
      <name val="Calibri"/>
      <family val="2"/>
      <scheme val="minor"/>
    </font>
    <font>
      <sz val="12"/>
      <color theme="1"/>
      <name val="Calibri"/>
      <family val="2"/>
      <scheme val="minor"/>
    </font>
    <font>
      <sz val="14"/>
      <color theme="1"/>
      <name val="Calibri"/>
      <family val="2"/>
      <scheme val="minor"/>
    </font>
    <font>
      <b/>
      <sz val="11"/>
      <color theme="1"/>
      <name val="Calibri"/>
      <family val="2"/>
      <scheme val="minor"/>
    </font>
    <font>
      <sz val="10"/>
      <name val="Calibri"/>
      <family val="2"/>
      <scheme val="minor"/>
    </font>
    <font>
      <sz val="9"/>
      <name val="Calibri"/>
      <family val="2"/>
      <scheme val="minor"/>
    </font>
  </fonts>
  <fills count="6">
    <fill>
      <patternFill patternType="none"/>
    </fill>
    <fill>
      <patternFill patternType="gray125"/>
    </fill>
    <fill>
      <patternFill patternType="solid">
        <fgColor theme="7" tint="0.79998168889431442"/>
        <bgColor indexed="64"/>
      </patternFill>
    </fill>
    <fill>
      <patternFill patternType="solid">
        <fgColor rgb="FFFFFF00"/>
        <bgColor indexed="64"/>
      </patternFill>
    </fill>
    <fill>
      <patternFill patternType="solid">
        <fgColor theme="4" tint="0.59999389629810485"/>
        <bgColor indexed="64"/>
      </patternFill>
    </fill>
    <fill>
      <patternFill patternType="solid">
        <fgColor theme="0"/>
        <bgColor indexed="64"/>
      </patternFill>
    </fill>
  </fills>
  <borders count="32">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style="medium">
        <color indexed="64"/>
      </top>
      <bottom style="medium">
        <color indexed="64"/>
      </bottom>
      <diagonal/>
    </border>
    <border>
      <left/>
      <right style="double">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double">
        <color indexed="64"/>
      </left>
      <right/>
      <top/>
      <bottom style="thin">
        <color indexed="64"/>
      </bottom>
      <diagonal/>
    </border>
    <border>
      <left/>
      <right/>
      <top/>
      <bottom style="thin">
        <color indexed="64"/>
      </bottom>
      <diagonal/>
    </border>
    <border>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82">
    <xf numFmtId="0" fontId="0" fillId="0" borderId="0" xfId="0"/>
    <xf numFmtId="0" fontId="3" fillId="5" borderId="16" xfId="0" applyFont="1" applyFill="1" applyBorder="1" applyAlignment="1" applyProtection="1">
      <alignment horizontal="center"/>
      <protection hidden="1"/>
    </xf>
    <xf numFmtId="0" fontId="3" fillId="5" borderId="15" xfId="0" applyFont="1" applyFill="1" applyBorder="1" applyAlignment="1" applyProtection="1">
      <alignment wrapText="1"/>
      <protection hidden="1"/>
    </xf>
    <xf numFmtId="0" fontId="3" fillId="2" borderId="16" xfId="0" applyFont="1" applyFill="1" applyBorder="1" applyProtection="1">
      <protection locked="0"/>
    </xf>
    <xf numFmtId="44" fontId="3" fillId="5" borderId="17" xfId="0" applyNumberFormat="1" applyFont="1" applyFill="1" applyBorder="1" applyProtection="1">
      <protection hidden="1"/>
    </xf>
    <xf numFmtId="0" fontId="5" fillId="0" borderId="10" xfId="0" applyFont="1" applyBorder="1" applyAlignment="1" applyProtection="1">
      <alignment horizontal="center"/>
      <protection hidden="1"/>
    </xf>
    <xf numFmtId="0" fontId="6" fillId="0" borderId="15" xfId="0" applyFont="1" applyBorder="1" applyProtection="1">
      <protection hidden="1"/>
    </xf>
    <xf numFmtId="0" fontId="6" fillId="0" borderId="16" xfId="0" applyFont="1" applyBorder="1" applyProtection="1">
      <protection hidden="1"/>
    </xf>
    <xf numFmtId="0" fontId="6" fillId="0" borderId="17" xfId="0" applyFont="1" applyBorder="1" applyProtection="1">
      <protection hidden="1"/>
    </xf>
    <xf numFmtId="0" fontId="3" fillId="0" borderId="15" xfId="0" applyFont="1" applyBorder="1" applyAlignment="1" applyProtection="1">
      <alignment wrapText="1"/>
      <protection hidden="1"/>
    </xf>
    <xf numFmtId="0" fontId="3" fillId="0" borderId="16" xfId="0" applyFont="1" applyBorder="1" applyProtection="1">
      <protection hidden="1"/>
    </xf>
    <xf numFmtId="44" fontId="3" fillId="0" borderId="16" xfId="1" applyFont="1" applyBorder="1" applyProtection="1">
      <protection hidden="1"/>
    </xf>
    <xf numFmtId="44" fontId="3" fillId="0" borderId="17" xfId="0" applyNumberFormat="1" applyFont="1" applyBorder="1" applyProtection="1">
      <protection hidden="1"/>
    </xf>
    <xf numFmtId="0" fontId="6" fillId="0" borderId="15" xfId="0" applyFont="1" applyBorder="1" applyAlignment="1" applyProtection="1">
      <alignment wrapText="1"/>
      <protection hidden="1"/>
    </xf>
    <xf numFmtId="0" fontId="3" fillId="0" borderId="16" xfId="0" applyFont="1" applyBorder="1" applyAlignment="1" applyProtection="1">
      <alignment wrapText="1"/>
      <protection hidden="1"/>
    </xf>
    <xf numFmtId="0" fontId="3" fillId="5" borderId="16" xfId="0" applyFont="1" applyFill="1" applyBorder="1" applyAlignment="1" applyProtection="1">
      <alignment wrapText="1"/>
      <protection hidden="1"/>
    </xf>
    <xf numFmtId="44" fontId="3" fillId="5" borderId="16" xfId="1" applyFont="1" applyFill="1" applyBorder="1" applyProtection="1">
      <protection hidden="1"/>
    </xf>
    <xf numFmtId="0" fontId="3" fillId="2" borderId="19" xfId="0" applyFont="1" applyFill="1" applyBorder="1" applyAlignment="1" applyProtection="1">
      <alignment horizontal="center" wrapText="1"/>
      <protection locked="0"/>
    </xf>
    <xf numFmtId="0" fontId="3" fillId="0" borderId="16" xfId="0" applyFont="1" applyBorder="1" applyAlignment="1" applyProtection="1">
      <alignment horizontal="center"/>
      <protection hidden="1"/>
    </xf>
    <xf numFmtId="44" fontId="3" fillId="0" borderId="16" xfId="1" applyFont="1" applyBorder="1" applyAlignment="1" applyProtection="1">
      <protection hidden="1"/>
    </xf>
    <xf numFmtId="44" fontId="3" fillId="5" borderId="16" xfId="1" applyFont="1" applyFill="1" applyBorder="1" applyAlignment="1" applyProtection="1">
      <alignment horizontal="right"/>
      <protection hidden="1"/>
    </xf>
    <xf numFmtId="0" fontId="3" fillId="5" borderId="16" xfId="0" applyFont="1" applyFill="1" applyBorder="1" applyAlignment="1" applyProtection="1">
      <alignment horizontal="center" wrapText="1"/>
      <protection hidden="1"/>
    </xf>
    <xf numFmtId="44" fontId="3" fillId="0" borderId="17" xfId="0" applyNumberFormat="1" applyFont="1" applyBorder="1" applyAlignment="1" applyProtection="1">
      <alignment horizontal="center"/>
      <protection hidden="1"/>
    </xf>
    <xf numFmtId="0" fontId="5" fillId="0" borderId="8" xfId="0" applyFont="1" applyBorder="1" applyAlignment="1" applyProtection="1">
      <alignment horizontal="center"/>
      <protection hidden="1"/>
    </xf>
    <xf numFmtId="0" fontId="8" fillId="0" borderId="7" xfId="0" applyFont="1" applyBorder="1" applyAlignment="1" applyProtection="1">
      <alignment horizontal="center" wrapText="1"/>
      <protection hidden="1"/>
    </xf>
    <xf numFmtId="0" fontId="7" fillId="0" borderId="10" xfId="0" applyFont="1" applyBorder="1" applyAlignment="1" applyProtection="1">
      <alignment horizontal="center"/>
      <protection hidden="1"/>
    </xf>
    <xf numFmtId="0" fontId="7" fillId="0" borderId="9" xfId="0" applyFont="1" applyBorder="1" applyAlignment="1" applyProtection="1">
      <alignment horizontal="center"/>
      <protection hidden="1"/>
    </xf>
    <xf numFmtId="0" fontId="11" fillId="0" borderId="0" xfId="0" applyFont="1"/>
    <xf numFmtId="0" fontId="10" fillId="0" borderId="18" xfId="0" applyFont="1" applyBorder="1" applyAlignment="1" applyProtection="1">
      <alignment horizontal="right" wrapText="1"/>
      <protection hidden="1"/>
    </xf>
    <xf numFmtId="0" fontId="9" fillId="2" borderId="19" xfId="0" applyFont="1" applyFill="1" applyBorder="1" applyAlignment="1" applyProtection="1">
      <alignment horizontal="right" wrapText="1"/>
      <protection locked="0"/>
    </xf>
    <xf numFmtId="0" fontId="9" fillId="0" borderId="15" xfId="0" applyFont="1" applyBorder="1" applyAlignment="1" applyProtection="1">
      <alignment vertical="top" wrapText="1"/>
      <protection hidden="1"/>
    </xf>
    <xf numFmtId="44" fontId="3" fillId="0" borderId="16" xfId="1" applyFont="1" applyBorder="1" applyAlignment="1" applyProtection="1">
      <alignment horizontal="right"/>
      <protection hidden="1"/>
    </xf>
    <xf numFmtId="0" fontId="3" fillId="0" borderId="16" xfId="0" applyFont="1" applyBorder="1" applyProtection="1">
      <protection locked="0"/>
    </xf>
    <xf numFmtId="0" fontId="7" fillId="0" borderId="11" xfId="0" applyFont="1" applyBorder="1" applyProtection="1">
      <protection hidden="1"/>
    </xf>
    <xf numFmtId="0" fontId="7" fillId="0" borderId="8" xfId="0" applyFont="1" applyBorder="1" applyProtection="1">
      <protection hidden="1"/>
    </xf>
    <xf numFmtId="0" fontId="5" fillId="4" borderId="16" xfId="0" applyFont="1" applyFill="1" applyBorder="1" applyAlignment="1" applyProtection="1">
      <alignment horizontal="center"/>
      <protection hidden="1"/>
    </xf>
    <xf numFmtId="0" fontId="3" fillId="0" borderId="15" xfId="0" applyFont="1" applyBorder="1" applyAlignment="1" applyProtection="1">
      <alignment horizontal="centerContinuous"/>
      <protection hidden="1"/>
    </xf>
    <xf numFmtId="0" fontId="3" fillId="0" borderId="16" xfId="0" applyFont="1" applyBorder="1" applyAlignment="1" applyProtection="1">
      <alignment horizontal="centerContinuous"/>
      <protection hidden="1"/>
    </xf>
    <xf numFmtId="0" fontId="3" fillId="0" borderId="22" xfId="0" applyFont="1" applyBorder="1" applyAlignment="1" applyProtection="1">
      <alignment horizontal="centerContinuous"/>
      <protection hidden="1"/>
    </xf>
    <xf numFmtId="0" fontId="3" fillId="0" borderId="23" xfId="0" applyFont="1" applyBorder="1" applyAlignment="1" applyProtection="1">
      <alignment horizontal="centerContinuous"/>
      <protection hidden="1"/>
    </xf>
    <xf numFmtId="0" fontId="3" fillId="0" borderId="23" xfId="0" applyFont="1" applyBorder="1" applyProtection="1">
      <protection hidden="1"/>
    </xf>
    <xf numFmtId="44" fontId="3" fillId="0" borderId="24" xfId="0" applyNumberFormat="1" applyFont="1" applyBorder="1" applyProtection="1">
      <protection hidden="1"/>
    </xf>
    <xf numFmtId="0" fontId="3" fillId="2" borderId="0" xfId="0" applyFont="1" applyFill="1" applyAlignment="1" applyProtection="1">
      <alignment wrapText="1"/>
      <protection locked="0"/>
    </xf>
    <xf numFmtId="0" fontId="3" fillId="0" borderId="0" xfId="0" applyFont="1"/>
    <xf numFmtId="164" fontId="3" fillId="5" borderId="0" xfId="0" applyNumberFormat="1" applyFont="1" applyFill="1"/>
    <xf numFmtId="0" fontId="7" fillId="4" borderId="15" xfId="0" applyFont="1" applyFill="1" applyBorder="1" applyAlignment="1" applyProtection="1">
      <alignment horizontal="centerContinuous"/>
      <protection hidden="1"/>
    </xf>
    <xf numFmtId="0" fontId="7" fillId="4" borderId="16" xfId="0" applyFont="1" applyFill="1" applyBorder="1" applyAlignment="1" applyProtection="1">
      <alignment horizontal="centerContinuous"/>
      <protection hidden="1"/>
    </xf>
    <xf numFmtId="0" fontId="7" fillId="4" borderId="17" xfId="0" applyFont="1" applyFill="1" applyBorder="1" applyAlignment="1" applyProtection="1">
      <alignment horizontal="centerContinuous"/>
      <protection hidden="1"/>
    </xf>
    <xf numFmtId="0" fontId="7" fillId="4" borderId="4" xfId="0" applyFont="1" applyFill="1" applyBorder="1" applyAlignment="1" applyProtection="1">
      <alignment horizontal="centerContinuous"/>
      <protection hidden="1"/>
    </xf>
    <xf numFmtId="0" fontId="7" fillId="4" borderId="5" xfId="0" applyFont="1" applyFill="1" applyBorder="1" applyAlignment="1" applyProtection="1">
      <alignment horizontal="centerContinuous"/>
      <protection hidden="1"/>
    </xf>
    <xf numFmtId="0" fontId="7" fillId="4" borderId="6" xfId="0" applyFont="1" applyFill="1" applyBorder="1" applyAlignment="1" applyProtection="1">
      <alignment horizontal="centerContinuous"/>
      <protection hidden="1"/>
    </xf>
    <xf numFmtId="0" fontId="7" fillId="4" borderId="4" xfId="0" applyFont="1" applyFill="1" applyBorder="1" applyAlignment="1" applyProtection="1">
      <alignment horizontal="centerContinuous" wrapText="1"/>
      <protection hidden="1"/>
    </xf>
    <xf numFmtId="0" fontId="7" fillId="4" borderId="5" xfId="0" applyFont="1" applyFill="1" applyBorder="1" applyAlignment="1" applyProtection="1">
      <alignment horizontal="centerContinuous" wrapText="1"/>
      <protection hidden="1"/>
    </xf>
    <xf numFmtId="0" fontId="7" fillId="4" borderId="6" xfId="0" applyFont="1" applyFill="1" applyBorder="1" applyAlignment="1" applyProtection="1">
      <alignment horizontal="centerContinuous" wrapText="1"/>
      <protection hidden="1"/>
    </xf>
    <xf numFmtId="44" fontId="3" fillId="0" borderId="17" xfId="0" applyNumberFormat="1" applyFont="1" applyBorder="1" applyAlignment="1" applyProtection="1">
      <alignment horizontal="centerContinuous"/>
      <protection hidden="1"/>
    </xf>
    <xf numFmtId="0" fontId="5" fillId="4" borderId="12" xfId="0" applyFont="1" applyFill="1" applyBorder="1" applyAlignment="1" applyProtection="1">
      <alignment horizontal="centerContinuous"/>
      <protection hidden="1"/>
    </xf>
    <xf numFmtId="0" fontId="5" fillId="4" borderId="13" xfId="0" applyFont="1" applyFill="1" applyBorder="1" applyAlignment="1" applyProtection="1">
      <alignment horizontal="centerContinuous"/>
      <protection hidden="1"/>
    </xf>
    <xf numFmtId="0" fontId="5" fillId="4" borderId="14" xfId="0" applyFont="1" applyFill="1" applyBorder="1" applyAlignment="1" applyProtection="1">
      <alignment horizontal="centerContinuous"/>
      <protection hidden="1"/>
    </xf>
    <xf numFmtId="0" fontId="2" fillId="3" borderId="1" xfId="0" applyFont="1" applyFill="1" applyBorder="1" applyAlignment="1" applyProtection="1">
      <alignment horizontal="centerContinuous"/>
      <protection hidden="1"/>
    </xf>
    <xf numFmtId="0" fontId="4" fillId="3" borderId="2" xfId="0" applyFont="1" applyFill="1" applyBorder="1" applyAlignment="1" applyProtection="1">
      <alignment horizontal="centerContinuous"/>
      <protection hidden="1"/>
    </xf>
    <xf numFmtId="0" fontId="4" fillId="3" borderId="3" xfId="0" applyFont="1" applyFill="1" applyBorder="1" applyAlignment="1" applyProtection="1">
      <alignment horizontal="centerContinuous"/>
      <protection hidden="1"/>
    </xf>
    <xf numFmtId="0" fontId="12" fillId="0" borderId="0" xfId="0" applyFont="1"/>
    <xf numFmtId="14" fontId="12" fillId="0" borderId="0" xfId="0" applyNumberFormat="1" applyFont="1"/>
    <xf numFmtId="0" fontId="10" fillId="0" borderId="20" xfId="0" applyFont="1" applyBorder="1" applyAlignment="1" applyProtection="1">
      <alignment horizontal="centerContinuous" wrapText="1"/>
      <protection hidden="1"/>
    </xf>
    <xf numFmtId="0" fontId="10" fillId="0" borderId="21" xfId="0" applyFont="1" applyBorder="1" applyAlignment="1" applyProtection="1">
      <alignment horizontal="centerContinuous" wrapText="1"/>
      <protection hidden="1"/>
    </xf>
    <xf numFmtId="0" fontId="6" fillId="0" borderId="25" xfId="0" applyFont="1" applyBorder="1" applyAlignment="1">
      <alignment horizontal="right" wrapText="1"/>
    </xf>
    <xf numFmtId="0" fontId="3" fillId="5" borderId="26" xfId="0" applyFont="1" applyFill="1" applyBorder="1"/>
    <xf numFmtId="0" fontId="6" fillId="5" borderId="27" xfId="0" applyFont="1" applyFill="1" applyBorder="1" applyAlignment="1">
      <alignment horizontal="center"/>
    </xf>
    <xf numFmtId="0" fontId="3" fillId="0" borderId="28" xfId="0" applyFont="1" applyBorder="1" applyAlignment="1">
      <alignment horizontal="right"/>
    </xf>
    <xf numFmtId="164" fontId="3" fillId="5" borderId="29" xfId="0" applyNumberFormat="1" applyFont="1" applyFill="1" applyBorder="1"/>
    <xf numFmtId="0" fontId="3" fillId="0" borderId="30" xfId="0" applyFont="1" applyBorder="1" applyAlignment="1">
      <alignment horizontal="right"/>
    </xf>
    <xf numFmtId="0" fontId="3" fillId="5" borderId="13" xfId="0" applyFont="1" applyFill="1" applyBorder="1"/>
    <xf numFmtId="0" fontId="3" fillId="5" borderId="31" xfId="0" applyFont="1" applyFill="1" applyBorder="1"/>
    <xf numFmtId="0" fontId="7" fillId="4" borderId="25" xfId="0" applyFont="1" applyFill="1" applyBorder="1" applyAlignment="1" applyProtection="1">
      <alignment horizontal="centerContinuous"/>
      <protection hidden="1"/>
    </xf>
    <xf numFmtId="0" fontId="7" fillId="4" borderId="26" xfId="0" applyFont="1" applyFill="1" applyBorder="1" applyAlignment="1" applyProtection="1">
      <alignment horizontal="centerContinuous"/>
      <protection hidden="1"/>
    </xf>
    <xf numFmtId="0" fontId="7" fillId="4" borderId="27" xfId="0" applyFont="1" applyFill="1" applyBorder="1" applyAlignment="1" applyProtection="1">
      <alignment horizontal="centerContinuous"/>
      <protection hidden="1"/>
    </xf>
    <xf numFmtId="0" fontId="3" fillId="0" borderId="25" xfId="0" applyFont="1" applyBorder="1" applyAlignment="1">
      <alignment horizontal="right"/>
    </xf>
    <xf numFmtId="0" fontId="3" fillId="2" borderId="26" xfId="0" applyFont="1" applyFill="1" applyBorder="1" applyAlignment="1" applyProtection="1">
      <alignment wrapText="1"/>
      <protection locked="0"/>
    </xf>
    <xf numFmtId="0" fontId="3" fillId="0" borderId="26" xfId="0" applyFont="1" applyBorder="1"/>
    <xf numFmtId="0" fontId="3" fillId="2" borderId="27" xfId="0" applyFont="1" applyFill="1" applyBorder="1" applyAlignment="1" applyProtection="1">
      <alignment horizontal="left"/>
      <protection locked="0"/>
    </xf>
    <xf numFmtId="0" fontId="3" fillId="2" borderId="29" xfId="0" applyFont="1" applyFill="1" applyBorder="1" applyAlignment="1" applyProtection="1">
      <alignment horizontal="left" wrapText="1"/>
      <protection locked="0"/>
    </xf>
    <xf numFmtId="0" fontId="3" fillId="2" borderId="29" xfId="0" applyFont="1" applyFill="1" applyBorder="1" applyAlignment="1" applyProtection="1">
      <alignment horizontal="left"/>
      <protection locked="0"/>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8"/>
  <sheetViews>
    <sheetView tabSelected="1" view="pageLayout" zoomScaleNormal="100" workbookViewId="0">
      <selection activeCell="E3" sqref="E3"/>
    </sheetView>
  </sheetViews>
  <sheetFormatPr defaultRowHeight="15" x14ac:dyDescent="0.25"/>
  <cols>
    <col min="1" max="1" width="36.42578125" bestFit="1" customWidth="1"/>
    <col min="2" max="2" width="18.42578125" customWidth="1"/>
    <col min="3" max="3" width="16.7109375" customWidth="1"/>
    <col min="4" max="4" width="17.28515625" bestFit="1" customWidth="1"/>
    <col min="5" max="5" width="16.7109375" customWidth="1"/>
  </cols>
  <sheetData>
    <row r="1" spans="1:5" s="61" customFormat="1" ht="15.75" thickBot="1" x14ac:dyDescent="0.3">
      <c r="A1" s="61" t="s">
        <v>89</v>
      </c>
      <c r="E1" s="62">
        <v>46174</v>
      </c>
    </row>
    <row r="2" spans="1:5" ht="27.2" customHeight="1" thickTop="1" thickBot="1" x14ac:dyDescent="0.35">
      <c r="A2" s="58" t="s">
        <v>20</v>
      </c>
      <c r="B2" s="59"/>
      <c r="C2" s="59"/>
      <c r="D2" s="59"/>
      <c r="E2" s="60"/>
    </row>
    <row r="3" spans="1:5" ht="51.6" customHeight="1" thickBot="1" x14ac:dyDescent="0.4">
      <c r="A3" s="24" t="s">
        <v>78</v>
      </c>
      <c r="B3" s="25" t="s">
        <v>41</v>
      </c>
      <c r="C3" s="5">
        <v>78</v>
      </c>
      <c r="D3" s="25" t="s">
        <v>42</v>
      </c>
      <c r="E3" s="23" t="s">
        <v>71</v>
      </c>
    </row>
    <row r="4" spans="1:5" s="27" customFormat="1" ht="19.5" thickBot="1" x14ac:dyDescent="0.35">
      <c r="A4" s="26" t="s">
        <v>12</v>
      </c>
      <c r="B4" s="25">
        <v>4400023793</v>
      </c>
      <c r="C4" s="25" t="s">
        <v>13</v>
      </c>
      <c r="D4" s="33" t="s">
        <v>43</v>
      </c>
      <c r="E4" s="34"/>
    </row>
    <row r="5" spans="1:5" ht="21" x14ac:dyDescent="0.35">
      <c r="A5" s="55" t="s">
        <v>1</v>
      </c>
      <c r="B5" s="56"/>
      <c r="C5" s="56"/>
      <c r="D5" s="56"/>
      <c r="E5" s="57"/>
    </row>
    <row r="6" spans="1:5" x14ac:dyDescent="0.25">
      <c r="A6" s="6" t="s">
        <v>2</v>
      </c>
      <c r="B6" s="7" t="s">
        <v>3</v>
      </c>
      <c r="C6" s="7" t="s">
        <v>0</v>
      </c>
      <c r="D6" s="7" t="s">
        <v>4</v>
      </c>
      <c r="E6" s="8" t="s">
        <v>5</v>
      </c>
    </row>
    <row r="7" spans="1:5" x14ac:dyDescent="0.25">
      <c r="A7" s="9" t="s">
        <v>91</v>
      </c>
      <c r="B7" s="10" t="s">
        <v>92</v>
      </c>
      <c r="C7" s="19">
        <v>46994</v>
      </c>
      <c r="D7" s="3"/>
      <c r="E7" s="54">
        <f>$C7*D7</f>
        <v>0</v>
      </c>
    </row>
    <row r="8" spans="1:5" ht="18.75" x14ac:dyDescent="0.3">
      <c r="A8" s="51" t="s">
        <v>14</v>
      </c>
      <c r="B8" s="52"/>
      <c r="C8" s="52"/>
      <c r="D8" s="52"/>
      <c r="E8" s="53"/>
    </row>
    <row r="9" spans="1:5" x14ac:dyDescent="0.25">
      <c r="A9" s="13" t="s">
        <v>10</v>
      </c>
      <c r="B9" s="7" t="s">
        <v>3</v>
      </c>
      <c r="C9" s="7" t="s">
        <v>0</v>
      </c>
      <c r="D9" s="32" t="s">
        <v>4</v>
      </c>
      <c r="E9" s="12" t="s">
        <v>5</v>
      </c>
    </row>
    <row r="10" spans="1:5" x14ac:dyDescent="0.25">
      <c r="A10" s="9" t="s">
        <v>93</v>
      </c>
      <c r="B10" s="10" t="s">
        <v>94</v>
      </c>
      <c r="C10" s="11">
        <v>49659</v>
      </c>
      <c r="D10" s="3"/>
      <c r="E10" s="12">
        <f t="shared" ref="E10:E17" si="0">$C10*D10</f>
        <v>0</v>
      </c>
    </row>
    <row r="11" spans="1:5" x14ac:dyDescent="0.25">
      <c r="A11" s="9" t="s">
        <v>95</v>
      </c>
      <c r="B11" s="14" t="s">
        <v>96</v>
      </c>
      <c r="C11" s="11">
        <v>49858</v>
      </c>
      <c r="D11" s="3"/>
      <c r="E11" s="12">
        <f t="shared" si="0"/>
        <v>0</v>
      </c>
    </row>
    <row r="12" spans="1:5" x14ac:dyDescent="0.25">
      <c r="A12" s="9" t="s">
        <v>97</v>
      </c>
      <c r="B12" s="14" t="s">
        <v>98</v>
      </c>
      <c r="C12" s="11">
        <v>51260</v>
      </c>
      <c r="D12" s="3"/>
      <c r="E12" s="12">
        <f t="shared" si="0"/>
        <v>0</v>
      </c>
    </row>
    <row r="13" spans="1:5" x14ac:dyDescent="0.25">
      <c r="A13" s="9" t="s">
        <v>100</v>
      </c>
      <c r="B13" s="14" t="s">
        <v>99</v>
      </c>
      <c r="C13" s="11">
        <v>56054</v>
      </c>
      <c r="D13" s="3"/>
      <c r="E13" s="12">
        <f t="shared" si="0"/>
        <v>0</v>
      </c>
    </row>
    <row r="14" spans="1:5" x14ac:dyDescent="0.25">
      <c r="A14" s="9" t="s">
        <v>101</v>
      </c>
      <c r="B14" s="14" t="s">
        <v>102</v>
      </c>
      <c r="C14" s="11">
        <v>58719</v>
      </c>
      <c r="D14" s="3"/>
      <c r="E14" s="12">
        <f t="shared" si="0"/>
        <v>0</v>
      </c>
    </row>
    <row r="15" spans="1:5" x14ac:dyDescent="0.25">
      <c r="A15" s="9" t="s">
        <v>103</v>
      </c>
      <c r="B15" s="14" t="s">
        <v>92</v>
      </c>
      <c r="C15" s="11">
        <v>47193</v>
      </c>
      <c r="D15" s="3"/>
      <c r="E15" s="12">
        <f t="shared" si="0"/>
        <v>0</v>
      </c>
    </row>
    <row r="16" spans="1:5" x14ac:dyDescent="0.25">
      <c r="A16" s="2" t="s">
        <v>104</v>
      </c>
      <c r="B16" s="15" t="s">
        <v>105</v>
      </c>
      <c r="C16" s="16">
        <v>48595</v>
      </c>
      <c r="D16" s="3"/>
      <c r="E16" s="12">
        <f t="shared" si="0"/>
        <v>0</v>
      </c>
    </row>
    <row r="17" spans="1:5" ht="14.25" customHeight="1" x14ac:dyDescent="0.25">
      <c r="A17" s="9" t="s">
        <v>77</v>
      </c>
      <c r="B17" s="14" t="s">
        <v>106</v>
      </c>
      <c r="C17" s="11">
        <v>62320</v>
      </c>
      <c r="D17" s="3">
        <v>0</v>
      </c>
      <c r="E17" s="12">
        <f t="shared" si="0"/>
        <v>0</v>
      </c>
    </row>
    <row r="18" spans="1:5" ht="18.75" x14ac:dyDescent="0.3">
      <c r="A18" s="51" t="s">
        <v>21</v>
      </c>
      <c r="B18" s="52"/>
      <c r="C18" s="52"/>
      <c r="D18" s="52"/>
      <c r="E18" s="53"/>
    </row>
    <row r="19" spans="1:5" ht="15.75" x14ac:dyDescent="0.25">
      <c r="A19" s="28" t="s">
        <v>72</v>
      </c>
      <c r="B19" s="29"/>
      <c r="C19" s="63" t="s">
        <v>90</v>
      </c>
      <c r="D19" s="64"/>
      <c r="E19" s="17" t="s">
        <v>90</v>
      </c>
    </row>
    <row r="20" spans="1:5" ht="15.75" customHeight="1" x14ac:dyDescent="0.25">
      <c r="A20" s="63" t="s">
        <v>26</v>
      </c>
      <c r="B20" s="29"/>
      <c r="C20" s="63" t="s">
        <v>54</v>
      </c>
      <c r="D20" s="64"/>
      <c r="E20" s="17"/>
    </row>
    <row r="21" spans="1:5" ht="18.75" x14ac:dyDescent="0.3">
      <c r="A21" s="48" t="s">
        <v>6</v>
      </c>
      <c r="B21" s="49"/>
      <c r="C21" s="49"/>
      <c r="D21" s="49"/>
      <c r="E21" s="50"/>
    </row>
    <row r="22" spans="1:5" x14ac:dyDescent="0.25">
      <c r="A22" s="6" t="s">
        <v>22</v>
      </c>
      <c r="B22" s="7" t="s">
        <v>7</v>
      </c>
      <c r="C22" s="7" t="s">
        <v>8</v>
      </c>
      <c r="D22" s="7" t="s">
        <v>9</v>
      </c>
      <c r="E22" s="8" t="s">
        <v>5</v>
      </c>
    </row>
    <row r="23" spans="1:5" x14ac:dyDescent="0.25">
      <c r="A23" s="9" t="s">
        <v>27</v>
      </c>
      <c r="B23" s="18" t="s">
        <v>28</v>
      </c>
      <c r="C23" s="19">
        <v>559</v>
      </c>
      <c r="D23" s="3"/>
      <c r="E23" s="12">
        <f t="shared" ref="E23:E29" si="1">IF(D23="Yes",$C23*SUM($D$7:$D$17),0)</f>
        <v>0</v>
      </c>
    </row>
    <row r="24" spans="1:5" x14ac:dyDescent="0.25">
      <c r="A24" s="9" t="s">
        <v>60</v>
      </c>
      <c r="B24" s="18" t="s">
        <v>29</v>
      </c>
      <c r="C24" s="19">
        <v>286</v>
      </c>
      <c r="D24" s="3"/>
      <c r="E24" s="12">
        <f t="shared" si="1"/>
        <v>0</v>
      </c>
    </row>
    <row r="25" spans="1:5" x14ac:dyDescent="0.25">
      <c r="A25" s="9" t="s">
        <v>81</v>
      </c>
      <c r="B25" s="18">
        <v>592</v>
      </c>
      <c r="C25" s="19" t="s">
        <v>73</v>
      </c>
      <c r="D25" s="3"/>
      <c r="E25" s="12">
        <f t="shared" si="1"/>
        <v>0</v>
      </c>
    </row>
    <row r="26" spans="1:5" ht="28.5" x14ac:dyDescent="0.25">
      <c r="A26" s="30" t="s">
        <v>80</v>
      </c>
      <c r="B26" s="18" t="s">
        <v>30</v>
      </c>
      <c r="C26" s="19">
        <v>592</v>
      </c>
      <c r="D26" s="3"/>
      <c r="E26" s="12">
        <f t="shared" si="1"/>
        <v>0</v>
      </c>
    </row>
    <row r="27" spans="1:5" x14ac:dyDescent="0.25">
      <c r="A27" s="9" t="s">
        <v>31</v>
      </c>
      <c r="B27" s="18" t="s">
        <v>32</v>
      </c>
      <c r="C27" s="19">
        <v>228</v>
      </c>
      <c r="D27" s="3"/>
      <c r="E27" s="12">
        <f t="shared" si="1"/>
        <v>0</v>
      </c>
    </row>
    <row r="28" spans="1:5" x14ac:dyDescent="0.25">
      <c r="A28" s="9" t="s">
        <v>24</v>
      </c>
      <c r="B28" s="18" t="s">
        <v>79</v>
      </c>
      <c r="C28" s="19">
        <v>625</v>
      </c>
      <c r="D28" s="3"/>
      <c r="E28" s="12">
        <f t="shared" si="1"/>
        <v>0</v>
      </c>
    </row>
    <row r="29" spans="1:5" x14ac:dyDescent="0.25">
      <c r="A29" s="9" t="s">
        <v>33</v>
      </c>
      <c r="B29" s="18" t="s">
        <v>34</v>
      </c>
      <c r="C29" s="19">
        <v>323</v>
      </c>
      <c r="D29" s="3"/>
      <c r="E29" s="12">
        <f t="shared" si="1"/>
        <v>0</v>
      </c>
    </row>
    <row r="30" spans="1:5" x14ac:dyDescent="0.25">
      <c r="A30" s="2" t="s">
        <v>62</v>
      </c>
      <c r="B30" s="1" t="s">
        <v>63</v>
      </c>
      <c r="C30" s="20" t="s">
        <v>61</v>
      </c>
      <c r="D30" s="3"/>
      <c r="E30" s="4">
        <f>IF(D30="yes","NC",0)</f>
        <v>0</v>
      </c>
    </row>
    <row r="31" spans="1:5" ht="27.75" x14ac:dyDescent="0.25">
      <c r="A31" s="2" t="s">
        <v>82</v>
      </c>
      <c r="B31" s="18" t="s">
        <v>35</v>
      </c>
      <c r="C31" s="19">
        <v>228</v>
      </c>
      <c r="D31" s="3"/>
      <c r="E31" s="12">
        <f t="shared" ref="E31:E43" si="2">IF(D31="Yes",$C31*SUM($D$7:$D$17),0)</f>
        <v>0</v>
      </c>
    </row>
    <row r="32" spans="1:5" ht="27.75" x14ac:dyDescent="0.25">
      <c r="A32" s="2" t="s">
        <v>84</v>
      </c>
      <c r="B32" s="18" t="s">
        <v>58</v>
      </c>
      <c r="C32" s="19">
        <v>1588</v>
      </c>
      <c r="D32" s="3"/>
      <c r="E32" s="12">
        <f t="shared" si="2"/>
        <v>0</v>
      </c>
    </row>
    <row r="33" spans="1:5" ht="30" x14ac:dyDescent="0.25">
      <c r="A33" s="9" t="s">
        <v>36</v>
      </c>
      <c r="B33" s="18" t="s">
        <v>37</v>
      </c>
      <c r="C33" s="19">
        <v>683</v>
      </c>
      <c r="D33" s="3"/>
      <c r="E33" s="12">
        <f t="shared" si="2"/>
        <v>0</v>
      </c>
    </row>
    <row r="34" spans="1:5" x14ac:dyDescent="0.25">
      <c r="A34" s="9" t="s">
        <v>64</v>
      </c>
      <c r="B34" s="18" t="s">
        <v>66</v>
      </c>
      <c r="C34" s="31">
        <v>273</v>
      </c>
      <c r="D34" s="3"/>
      <c r="E34" s="12">
        <f t="shared" si="2"/>
        <v>0</v>
      </c>
    </row>
    <row r="35" spans="1:5" x14ac:dyDescent="0.25">
      <c r="A35" s="9" t="s">
        <v>65</v>
      </c>
      <c r="B35" s="18" t="s">
        <v>67</v>
      </c>
      <c r="C35" s="31">
        <v>405</v>
      </c>
      <c r="D35" s="3"/>
      <c r="E35" s="12">
        <f t="shared" si="2"/>
        <v>0</v>
      </c>
    </row>
    <row r="36" spans="1:5" ht="27.75" x14ac:dyDescent="0.25">
      <c r="A36" s="9" t="s">
        <v>83</v>
      </c>
      <c r="B36" s="18" t="s">
        <v>38</v>
      </c>
      <c r="C36" s="31" t="s">
        <v>73</v>
      </c>
      <c r="D36" s="3"/>
      <c r="E36" s="12">
        <f t="shared" si="2"/>
        <v>0</v>
      </c>
    </row>
    <row r="37" spans="1:5" x14ac:dyDescent="0.25">
      <c r="A37" s="9" t="s">
        <v>39</v>
      </c>
      <c r="B37" s="18">
        <v>525</v>
      </c>
      <c r="C37" s="31" t="s">
        <v>73</v>
      </c>
      <c r="D37" s="3"/>
      <c r="E37" s="12">
        <f t="shared" si="2"/>
        <v>0</v>
      </c>
    </row>
    <row r="38" spans="1:5" x14ac:dyDescent="0.25">
      <c r="A38" s="9" t="s">
        <v>25</v>
      </c>
      <c r="B38" s="18">
        <v>942</v>
      </c>
      <c r="C38" s="31" t="s">
        <v>73</v>
      </c>
      <c r="D38" s="3"/>
      <c r="E38" s="12">
        <f t="shared" si="2"/>
        <v>0</v>
      </c>
    </row>
    <row r="39" spans="1:5" x14ac:dyDescent="0.25">
      <c r="A39" s="9" t="s">
        <v>74</v>
      </c>
      <c r="B39" s="18" t="s">
        <v>75</v>
      </c>
      <c r="C39" s="19">
        <v>665</v>
      </c>
      <c r="D39" s="3"/>
      <c r="E39" s="12">
        <f t="shared" si="2"/>
        <v>0</v>
      </c>
    </row>
    <row r="40" spans="1:5" ht="27.75" x14ac:dyDescent="0.25">
      <c r="A40" s="2" t="s">
        <v>85</v>
      </c>
      <c r="B40" s="21" t="s">
        <v>57</v>
      </c>
      <c r="C40" s="19">
        <v>360</v>
      </c>
      <c r="D40" s="3"/>
      <c r="E40" s="12">
        <f t="shared" si="2"/>
        <v>0</v>
      </c>
    </row>
    <row r="41" spans="1:5" ht="30.75" customHeight="1" x14ac:dyDescent="0.25">
      <c r="A41" s="2" t="s">
        <v>86</v>
      </c>
      <c r="B41" s="21" t="s">
        <v>76</v>
      </c>
      <c r="C41" s="19">
        <v>351</v>
      </c>
      <c r="D41" s="3"/>
      <c r="E41" s="12">
        <f t="shared" si="2"/>
        <v>0</v>
      </c>
    </row>
    <row r="42" spans="1:5" ht="30.75" customHeight="1" x14ac:dyDescent="0.25">
      <c r="A42" s="2" t="s">
        <v>87</v>
      </c>
      <c r="B42" s="1" t="s">
        <v>70</v>
      </c>
      <c r="C42" s="19">
        <v>351</v>
      </c>
      <c r="D42" s="3"/>
      <c r="E42" s="12">
        <f t="shared" si="2"/>
        <v>0</v>
      </c>
    </row>
    <row r="43" spans="1:5" ht="30.75" customHeight="1" x14ac:dyDescent="0.25">
      <c r="A43" s="2" t="s">
        <v>88</v>
      </c>
      <c r="B43" s="1" t="s">
        <v>59</v>
      </c>
      <c r="C43" s="19">
        <v>150</v>
      </c>
      <c r="D43" s="3"/>
      <c r="E43" s="12">
        <f t="shared" si="2"/>
        <v>0</v>
      </c>
    </row>
    <row r="44" spans="1:5" x14ac:dyDescent="0.25">
      <c r="A44" s="36" t="s">
        <v>17</v>
      </c>
      <c r="B44" s="37"/>
      <c r="C44" s="37"/>
      <c r="D44" s="10" t="s">
        <v>11</v>
      </c>
      <c r="E44" s="22">
        <f>IF(SUM(D7:D17)=0,0,SUM(E7:E17,E23:E43)/SUM(D7:D17))</f>
        <v>0</v>
      </c>
    </row>
    <row r="45" spans="1:5" ht="18.75" x14ac:dyDescent="0.3">
      <c r="A45" s="45" t="s">
        <v>15</v>
      </c>
      <c r="B45" s="46"/>
      <c r="C45" s="46"/>
      <c r="D45" s="46"/>
      <c r="E45" s="47"/>
    </row>
    <row r="46" spans="1:5" x14ac:dyDescent="0.25">
      <c r="A46" s="36" t="s">
        <v>16</v>
      </c>
      <c r="B46" s="37"/>
      <c r="C46" s="37"/>
      <c r="D46" s="37"/>
      <c r="E46" s="12">
        <f>ROUND(0.0035*E44,2)</f>
        <v>0</v>
      </c>
    </row>
    <row r="47" spans="1:5" x14ac:dyDescent="0.25">
      <c r="A47" s="36" t="s">
        <v>55</v>
      </c>
      <c r="B47" s="37"/>
      <c r="C47" s="37"/>
      <c r="D47" s="37"/>
      <c r="E47" s="12">
        <v>11.25</v>
      </c>
    </row>
    <row r="48" spans="1:5" x14ac:dyDescent="0.25">
      <c r="A48" s="36" t="s">
        <v>23</v>
      </c>
      <c r="B48" s="37"/>
      <c r="C48" s="37"/>
      <c r="D48" s="37"/>
      <c r="E48" s="12">
        <v>20</v>
      </c>
    </row>
    <row r="49" spans="1:5" x14ac:dyDescent="0.25">
      <c r="A49" s="36" t="s">
        <v>18</v>
      </c>
      <c r="B49" s="37"/>
      <c r="C49" s="37"/>
      <c r="D49" s="10" t="s">
        <v>11</v>
      </c>
      <c r="E49" s="12">
        <f>IF(SUM(E44:E48)&lt;100,0,SUM(E44:E48))</f>
        <v>0</v>
      </c>
    </row>
    <row r="50" spans="1:5" x14ac:dyDescent="0.25">
      <c r="A50" s="38" t="s">
        <v>19</v>
      </c>
      <c r="B50" s="39"/>
      <c r="C50" s="39"/>
      <c r="D50" s="40" t="str">
        <f>IF(SUM(D7:D17)=0,"",IF(SUM(D7:D17)=1,"1 Vehicle",SUM(D7:D17)&amp;" Vehicles"))</f>
        <v/>
      </c>
      <c r="E50" s="41">
        <f>E49*SUM(D7:D17)</f>
        <v>0</v>
      </c>
    </row>
    <row r="51" spans="1:5" ht="18.75" x14ac:dyDescent="0.3">
      <c r="A51" s="73" t="s">
        <v>44</v>
      </c>
      <c r="B51" s="74"/>
      <c r="C51" s="74"/>
      <c r="D51" s="74"/>
      <c r="E51" s="75"/>
    </row>
    <row r="52" spans="1:5" x14ac:dyDescent="0.25">
      <c r="A52" s="76" t="s">
        <v>68</v>
      </c>
      <c r="B52" s="77"/>
      <c r="C52" s="77"/>
      <c r="D52" s="78" t="s">
        <v>45</v>
      </c>
      <c r="E52" s="79"/>
    </row>
    <row r="53" spans="1:5" x14ac:dyDescent="0.25">
      <c r="A53" s="68" t="s">
        <v>46</v>
      </c>
      <c r="B53" s="42"/>
      <c r="C53" s="42"/>
      <c r="D53" s="43" t="s">
        <v>69</v>
      </c>
      <c r="E53" s="80"/>
    </row>
    <row r="54" spans="1:5" x14ac:dyDescent="0.25">
      <c r="A54" s="68" t="s">
        <v>47</v>
      </c>
      <c r="B54" s="42"/>
      <c r="C54" s="42"/>
      <c r="D54" s="43" t="s">
        <v>48</v>
      </c>
      <c r="E54" s="81"/>
    </row>
    <row r="55" spans="1:5" ht="18.75" x14ac:dyDescent="0.3">
      <c r="A55" s="73" t="s">
        <v>49</v>
      </c>
      <c r="B55" s="74"/>
      <c r="C55" s="74"/>
      <c r="D55" s="74"/>
      <c r="E55" s="75"/>
    </row>
    <row r="56" spans="1:5" x14ac:dyDescent="0.25">
      <c r="A56" s="65" t="s">
        <v>43</v>
      </c>
      <c r="B56" s="66" t="s">
        <v>50</v>
      </c>
      <c r="C56" s="66"/>
      <c r="D56" s="66" t="s">
        <v>51</v>
      </c>
      <c r="E56" s="67">
        <v>310062165</v>
      </c>
    </row>
    <row r="57" spans="1:5" x14ac:dyDescent="0.25">
      <c r="A57" s="68" t="s">
        <v>46</v>
      </c>
      <c r="B57" s="44" t="s">
        <v>52</v>
      </c>
      <c r="C57" s="44"/>
      <c r="D57" s="44"/>
      <c r="E57" s="69"/>
    </row>
    <row r="58" spans="1:5" x14ac:dyDescent="0.25">
      <c r="A58" s="70" t="s">
        <v>47</v>
      </c>
      <c r="B58" s="71" t="s">
        <v>53</v>
      </c>
      <c r="C58" s="71"/>
      <c r="D58" s="71"/>
      <c r="E58" s="72"/>
    </row>
  </sheetData>
  <sheetProtection algorithmName="SHA-512" hashValue="FHihUhxWDaXbhO2TvPbfoAUnH0tOHNy/0xRZQdsyGtApL/82X80CnsZM36DdjBGrLounzL+44HnJax4CuT3COg==" saltValue="JFeQsThSGDKsG/roB1cXrg==" spinCount="100000" sheet="1" formatColumns="0" formatRows="0"/>
  <dataValidations count="3">
    <dataValidation type="custom" allowBlank="1" showInputMessage="1" showErrorMessage="1" error="Only one vehicle configuration may be used on each spreadsheet." sqref="D7" xr:uid="{00000000-0002-0000-0000-000000000000}">
      <formula1>IF(SUM(D10,D13,D15,D17)=0,TRUE,FALSE)</formula1>
    </dataValidation>
    <dataValidation type="list" allowBlank="1" showInputMessage="1" showErrorMessage="1" sqref="D23:D43" xr:uid="{00000000-0002-0000-0000-000001000000}">
      <formula1>"Yes, "</formula1>
    </dataValidation>
    <dataValidation type="custom" allowBlank="1" showInputMessage="1" showErrorMessage="1" error="Only one vehicle configuration may be used on each spreadsheet." sqref="D9" xr:uid="{00000000-0002-0000-0000-000002000000}">
      <formula1>IF(SUM(D13,D15,D17,#REF!)=0,TRUE,FALSE)</formula1>
    </dataValidation>
  </dataValidations>
  <pageMargins left="0.25" right="0.25" top="0.75" bottom="0.75" header="0.3" footer="0.3"/>
  <pageSetup scale="9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25C9A-6307-4603-9114-7F3D5D2709FB}">
  <dimension ref="A1:A2"/>
  <sheetViews>
    <sheetView workbookViewId="0"/>
  </sheetViews>
  <sheetFormatPr defaultRowHeight="15" x14ac:dyDescent="0.25"/>
  <cols>
    <col min="1" max="1" width="113" bestFit="1" customWidth="1"/>
  </cols>
  <sheetData>
    <row r="1" spans="1:1" ht="21" x14ac:dyDescent="0.35">
      <c r="A1" s="35" t="s">
        <v>56</v>
      </c>
    </row>
    <row r="2" spans="1:1" ht="163.9" customHeight="1" x14ac:dyDescent="0.25">
      <c r="A2" s="15"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Line 78-F350 Crew</vt:lpstr>
      <vt:lpstr>Instructions</vt:lpstr>
    </vt:vector>
  </TitlesOfParts>
  <Company>State of Louisiana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Austin Bachman</dc:creator>
  <cp:lastModifiedBy>Raymond McKnight (DOA)</cp:lastModifiedBy>
  <cp:lastPrinted>2019-10-16T15:13:36Z</cp:lastPrinted>
  <dcterms:created xsi:type="dcterms:W3CDTF">2016-08-11T20:23:26Z</dcterms:created>
  <dcterms:modified xsi:type="dcterms:W3CDTF">2026-06-01T14:13:55Z</dcterms:modified>
</cp:coreProperties>
</file>