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ourtesyauto-my.sharepoint.com/personal/msolomon_courtesy-group_com/Documents/Documents/"/>
    </mc:Choice>
  </mc:AlternateContent>
  <xr:revisionPtr revIDLastSave="0" documentId="8_{18E38FF7-7CBD-41DE-B905-A112378016A8}" xr6:coauthVersionLast="47" xr6:coauthVersionMax="47" xr10:uidLastSave="{00000000-0000-0000-0000-000000000000}"/>
  <bookViews>
    <workbookView xWindow="-120" yWindow="-120" windowWidth="29040" windowHeight="15840" xr2:uid="{00000000-000D-0000-FFFF-FFFF00000000}"/>
  </bookViews>
  <sheets>
    <sheet name="60"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8" i="1" l="1"/>
  <c r="E13" i="1"/>
  <c r="E16" i="1" l="1"/>
  <c r="E17" i="1"/>
  <c r="E18" i="1"/>
  <c r="E19" i="1"/>
  <c r="E20" i="1"/>
  <c r="E22" i="1"/>
  <c r="E23" i="1"/>
  <c r="E24" i="1"/>
  <c r="E25" i="1"/>
  <c r="E26" i="1"/>
  <c r="E27" i="1"/>
  <c r="E28" i="1"/>
  <c r="E29" i="1"/>
  <c r="E30" i="1"/>
  <c r="E31" i="1"/>
  <c r="E14" i="1" l="1"/>
  <c r="E32" i="1" s="1"/>
  <c r="D38" i="1" l="1"/>
  <c r="E34" i="1" l="1"/>
  <c r="E37" i="1" s="1"/>
  <c r="E38" i="1" s="1"/>
</calcChain>
</file>

<file path=xl/sharedStrings.xml><?xml version="1.0" encoding="utf-8"?>
<sst xmlns="http://schemas.openxmlformats.org/spreadsheetml/2006/main" count="85" uniqueCount="80">
  <si>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</si>
  <si>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</si>
  <si>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</si>
  <si>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</si>
  <si>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</si>
  <si>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</si>
  <si>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</si>
  <si>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</si>
  <si>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</si>
  <si>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</si>
  <si>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</si>
  <si>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</si>
  <si>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</si>
  <si>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</si>
  <si>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</si>
  <si>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</si>
  <si>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</si>
  <si>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</si>
  <si>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</si>
  <si>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</si>
  <si>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</si>
  <si>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</si>
  <si>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</si>
  <si>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</si>
  <si>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LA DEQ Waste Tire Fee (5 tires X $2.25 each)</t>
  </si>
  <si>
    <t>Agency  Information</t>
  </si>
  <si>
    <t>Delivery Point of Contact Name:</t>
  </si>
  <si>
    <t>LPAA Approval No</t>
  </si>
  <si>
    <t>Phone:</t>
  </si>
  <si>
    <t>Email:</t>
  </si>
  <si>
    <t>Shopping Cart</t>
  </si>
  <si>
    <t>Vendor Information</t>
  </si>
  <si>
    <t xml:space="preserve">Vendor No. </t>
  </si>
  <si>
    <t>Order Sheet Instructions</t>
  </si>
  <si>
    <t>Daytime Running Headlamps</t>
  </si>
  <si>
    <t>Additional Key Fobs (2)</t>
  </si>
  <si>
    <t>Agency Name</t>
  </si>
  <si>
    <t>E1Y</t>
  </si>
  <si>
    <t>Low Roof 3.5L V6 Engine, 8760 GVWR</t>
  </si>
  <si>
    <t>LWB 148" WB</t>
  </si>
  <si>
    <t>148"WB</t>
  </si>
  <si>
    <t>86F</t>
  </si>
  <si>
    <t>Speed Limitation - 65 MPH</t>
  </si>
  <si>
    <t>52M</t>
  </si>
  <si>
    <t>Speed Limitation - 70 MPH</t>
  </si>
  <si>
    <t>52H</t>
  </si>
  <si>
    <t>Reverse Sensing System</t>
  </si>
  <si>
    <t>43R</t>
  </si>
  <si>
    <t>53D</t>
  </si>
  <si>
    <t>Trailer Brake Controller (TBC)</t>
  </si>
  <si>
    <t>67D</t>
  </si>
  <si>
    <t>Cruise Control with ASLD</t>
  </si>
  <si>
    <t>60C</t>
  </si>
  <si>
    <t>Load Area Protection RWB</t>
  </si>
  <si>
    <t>96D</t>
  </si>
  <si>
    <t>Load Area Protection LWB</t>
  </si>
  <si>
    <t>17A</t>
  </si>
  <si>
    <t>17B</t>
  </si>
  <si>
    <t>17F</t>
  </si>
  <si>
    <t xml:space="preserve">Vinyl Floor Covering - Front and Rear </t>
  </si>
  <si>
    <t>16E</t>
  </si>
  <si>
    <t>Windows All Around Fixed, Includes Rear Defroster</t>
  </si>
  <si>
    <t>Fixed Rear-Door Glass w/ Fixed Passenger-Side Door Glass, Includes Rear Defroster</t>
  </si>
  <si>
    <t>Fixed Rear-Door Glass, Includes Rear Defroster</t>
  </si>
  <si>
    <t>Trailer Tow Package</t>
  </si>
  <si>
    <t>53B</t>
  </si>
  <si>
    <t>(PW7) Oxford White</t>
  </si>
  <si>
    <t xml:space="preserve">(PR4) Race Red </t>
  </si>
  <si>
    <t xml:space="preserve">(P67) School Bus Yellow </t>
  </si>
  <si>
    <t>180-365 Days</t>
  </si>
  <si>
    <t>Courtesy Ford</t>
  </si>
  <si>
    <t>LA Safety Inspection Sticker - 2 Year</t>
  </si>
  <si>
    <t>Mike Solomon</t>
  </si>
  <si>
    <t>337-332-2145</t>
  </si>
  <si>
    <t>msolomon@courtesyautomotive.com</t>
  </si>
  <si>
    <t>Medium Roof</t>
  </si>
  <si>
    <t>E1C</t>
  </si>
  <si>
    <t>Ford Transit 150
 Cargo Van</t>
  </si>
  <si>
    <t>STD</t>
  </si>
  <si>
    <t>Trailer Wiring Provisions 
(Tow/Haul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</si>
</sst>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color rgb="FFFF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85">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44" fontId="0" fillId="0" borderId="19" xfId="1" applyFont="1" applyBorder="1" applyProtection="1">
      <protection hidden="1"/>
    </xf>
    <xf numFmtId="0" fontId="1" fillId="0" borderId="13" xfId="0" applyFont="1" applyBorder="1" applyAlignment="1" applyProtection="1">
      <alignment horizontal="center"/>
      <protection hidden="1"/>
    </xf>
    <xf numFmtId="0" fontId="3" fillId="0" borderId="13"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0" fillId="0" borderId="19" xfId="0" applyBorder="1"/>
    <xf numFmtId="0" fontId="3" fillId="0" borderId="10" xfId="0" applyFont="1" applyBorder="1" applyAlignment="1" applyProtection="1">
      <alignment horizontal="center" wrapText="1"/>
      <protection hidden="1"/>
    </xf>
    <xf numFmtId="0" fontId="0" fillId="0" borderId="19" xfId="0" applyBorder="1" applyAlignment="1">
      <alignment vertical="center"/>
    </xf>
    <xf numFmtId="0" fontId="0" fillId="0" borderId="18" xfId="0" applyBorder="1" applyAlignment="1" applyProtection="1">
      <alignment wrapText="1"/>
      <protection hidden="1"/>
    </xf>
    <xf numFmtId="0" fontId="0" fillId="0" borderId="19" xfId="0"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0" fontId="0" fillId="5" borderId="18" xfId="0" applyFill="1" applyBorder="1" applyAlignment="1" applyProtection="1">
      <alignment wrapText="1"/>
      <protection hidden="1"/>
    </xf>
    <xf numFmtId="0" fontId="0" fillId="5" borderId="19" xfId="0" applyFill="1" applyBorder="1" applyAlignment="1" applyProtection="1">
      <alignment horizontal="center"/>
      <protection hidden="1"/>
    </xf>
    <xf numFmtId="44" fontId="0" fillId="5" borderId="19" xfId="1" applyFont="1" applyFill="1" applyBorder="1" applyAlignment="1" applyProtection="1">
      <protection hidden="1"/>
    </xf>
    <xf numFmtId="44" fontId="0" fillId="0" borderId="20" xfId="0" applyNumberFormat="1" applyBorder="1" applyAlignment="1" applyProtection="1">
      <alignment horizontal="center"/>
      <protection hidden="1"/>
    </xf>
    <xf numFmtId="0" fontId="0" fillId="0" borderId="24" xfId="0" applyBorder="1" applyProtection="1">
      <protection hidden="1"/>
    </xf>
    <xf numFmtId="44" fontId="0" fillId="0" borderId="25" xfId="0" applyNumberFormat="1" applyBorder="1" applyProtection="1">
      <protection hidden="1"/>
    </xf>
    <xf numFmtId="0" fontId="0" fillId="0" borderId="18" xfId="0" applyBorder="1" applyAlignment="1">
      <alignment horizontal="right"/>
    </xf>
    <xf numFmtId="0" fontId="1" fillId="0" borderId="18" xfId="0" applyFont="1" applyBorder="1" applyAlignment="1">
      <alignment horizontal="right" vertical="top" wrapText="1"/>
    </xf>
    <xf numFmtId="0" fontId="1" fillId="0" borderId="20" xfId="0" applyFont="1" applyBorder="1" applyAlignment="1">
      <alignment horizontal="center" vertical="center"/>
    </xf>
    <xf numFmtId="0" fontId="0" fillId="0" borderId="23" xfId="0" applyBorder="1" applyAlignment="1">
      <alignment horizontal="right"/>
    </xf>
    <xf numFmtId="0" fontId="0" fillId="2" borderId="20" xfId="0" applyFill="1" applyBorder="1" applyAlignment="1" applyProtection="1">
      <alignment horizontal="left"/>
      <protection locked="0"/>
    </xf>
    <xf numFmtId="0" fontId="2" fillId="0" borderId="11" xfId="0" applyFont="1" applyBorder="1" applyAlignment="1" applyProtection="1">
      <alignment horizontal="center"/>
      <protection hidden="1"/>
    </xf>
    <xf numFmtId="0" fontId="0" fillId="2" borderId="20" xfId="0" applyFill="1" applyBorder="1" applyAlignment="1" applyProtection="1">
      <alignment horizontal="left" wrapText="1"/>
      <protection locked="0"/>
    </xf>
    <xf numFmtId="44" fontId="0" fillId="0" borderId="19" xfId="1" applyFont="1" applyFill="1" applyBorder="1" applyAlignment="1" applyProtection="1">
      <protection hidden="1"/>
    </xf>
    <xf numFmtId="0" fontId="8" fillId="0" borderId="18" xfId="0" applyFont="1" applyBorder="1" applyAlignment="1" applyProtection="1">
      <alignment wrapText="1"/>
      <protection hidden="1"/>
    </xf>
    <xf numFmtId="0" fontId="8" fillId="0" borderId="19" xfId="0" applyFont="1" applyBorder="1" applyAlignment="1" applyProtection="1">
      <alignment horizontal="center"/>
      <protection hidden="1"/>
    </xf>
    <xf numFmtId="44" fontId="8" fillId="0" borderId="19" xfId="1" applyFont="1" applyBorder="1" applyAlignment="1" applyProtection="1">
      <protection hidden="1"/>
    </xf>
    <xf numFmtId="0" fontId="8" fillId="2" borderId="19" xfId="0" applyFont="1" applyFill="1" applyBorder="1" applyProtection="1">
      <protection locked="0"/>
    </xf>
    <xf numFmtId="0" fontId="8" fillId="0" borderId="0" xfId="0" applyFont="1"/>
    <xf numFmtId="44" fontId="8" fillId="5" borderId="19" xfId="1" applyFont="1" applyFill="1" applyBorder="1" applyAlignment="1" applyProtection="1">
      <protection hidden="1"/>
    </xf>
    <xf numFmtId="44" fontId="8" fillId="0" borderId="19" xfId="1" applyFont="1" applyFill="1" applyBorder="1" applyAlignment="1" applyProtection="1">
      <protection hidden="1"/>
    </xf>
    <xf numFmtId="0" fontId="0" fillId="5" borderId="21" xfId="2" applyFont="1" applyFill="1" applyBorder="1" applyAlignment="1" applyProtection="1">
      <alignment horizontal="center" wrapText="1"/>
      <protection hidden="1"/>
    </xf>
    <xf numFmtId="0" fontId="0" fillId="5" borderId="22" xfId="0" applyFill="1" applyBorder="1" applyAlignment="1" applyProtection="1">
      <alignment horizontal="center" wrapText="1"/>
      <protection hidden="1"/>
    </xf>
    <xf numFmtId="0" fontId="0" fillId="0" borderId="19" xfId="0" applyBorder="1" applyAlignment="1" applyProtection="1">
      <alignment horizontal="center"/>
      <protection hidden="1"/>
    </xf>
    <xf numFmtId="0" fontId="0" fillId="2" borderId="19"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0" fillId="2" borderId="27" xfId="0" applyFill="1" applyBorder="1" applyAlignment="1" applyProtection="1">
      <alignment horizontal="center" wrapText="1"/>
      <protection locked="0"/>
    </xf>
    <xf numFmtId="0" fontId="2" fillId="4" borderId="31"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0" fillId="5" borderId="26" xfId="0" applyFill="1" applyBorder="1" applyAlignment="1" applyProtection="1">
      <alignment horizontal="center" wrapText="1"/>
      <protection hidden="1"/>
    </xf>
    <xf numFmtId="0" fontId="0" fillId="5" borderId="27" xfId="0" applyFill="1" applyBorder="1" applyAlignment="1" applyProtection="1">
      <alignment horizontal="center" wrapText="1"/>
      <protection hidden="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0" fillId="5" borderId="7" xfId="0" applyFill="1" applyBorder="1" applyAlignment="1" applyProtection="1">
      <alignment horizontal="left" wrapText="1"/>
      <protection hidden="1"/>
    </xf>
    <xf numFmtId="0" fontId="0" fillId="5" borderId="8" xfId="0" applyFill="1" applyBorder="1" applyAlignment="1" applyProtection="1">
      <alignment horizontal="left" wrapText="1"/>
      <protection hidden="1"/>
    </xf>
    <xf numFmtId="0" fontId="0" fillId="5" borderId="9" xfId="0"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24" xfId="0" applyBorder="1" applyAlignment="1" applyProtection="1">
      <alignment horizontal="center"/>
      <protection hidden="1"/>
    </xf>
    <xf numFmtId="0" fontId="2" fillId="4" borderId="18" xfId="0" applyFont="1" applyFill="1" applyBorder="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164" fontId="0" fillId="0" borderId="19" xfId="0" applyNumberFormat="1" applyBorder="1" applyAlignment="1">
      <alignment horizontal="left"/>
    </xf>
    <xf numFmtId="164" fontId="0" fillId="0" borderId="32" xfId="0" applyNumberFormat="1" applyBorder="1" applyAlignment="1">
      <alignment horizontal="left"/>
    </xf>
    <xf numFmtId="0" fontId="0" fillId="0" borderId="27" xfId="0" applyBorder="1" applyAlignment="1">
      <alignment horizontal="left" vertical="center"/>
    </xf>
    <xf numFmtId="0" fontId="0" fillId="0" borderId="19" xfId="0" applyBorder="1" applyAlignment="1">
      <alignment horizontal="left" vertical="center"/>
    </xf>
    <xf numFmtId="0" fontId="2" fillId="4" borderId="28" xfId="0" applyFont="1" applyFill="1" applyBorder="1" applyAlignment="1" applyProtection="1">
      <alignment horizontal="center"/>
      <protection hidden="1"/>
    </xf>
    <xf numFmtId="0" fontId="2" fillId="4" borderId="29" xfId="0" applyFont="1" applyFill="1" applyBorder="1" applyAlignment="1" applyProtection="1">
      <alignment horizontal="center"/>
      <protection hidden="1"/>
    </xf>
    <xf numFmtId="0" fontId="2" fillId="4" borderId="30" xfId="0" applyFont="1" applyFill="1" applyBorder="1" applyAlignment="1" applyProtection="1">
      <alignment horizontal="center"/>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view="pageLayout" zoomScaleNormal="100" workbookViewId="0">
      <selection activeCell="B15" sqref="B15"/>
    </sheetView>
  </sheetViews>
  <sheetFormatPr defaultColWidth="8.85546875"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27.2" customHeight="1" thickTop="1" x14ac:dyDescent="0.3">
      <c r="A1" s="60" t="s">
        <v>18</v>
      </c>
      <c r="B1" s="61"/>
      <c r="C1" s="61"/>
      <c r="D1" s="61"/>
      <c r="E1" s="62"/>
    </row>
    <row r="2" spans="1:5" ht="21" x14ac:dyDescent="0.35">
      <c r="A2" s="63" t="s">
        <v>33</v>
      </c>
      <c r="B2" s="64"/>
      <c r="C2" s="64"/>
      <c r="D2" s="64"/>
      <c r="E2" s="65"/>
    </row>
    <row r="3" spans="1:5" ht="169.9" customHeight="1" thickBot="1" x14ac:dyDescent="0.3">
      <c r="A3" s="66" t="s">
        <v>21</v>
      </c>
      <c r="B3" s="67"/>
      <c r="C3" s="67"/>
      <c r="D3" s="67"/>
      <c r="E3" s="68"/>
    </row>
    <row r="4" spans="1:5" ht="42.75" thickBot="1" x14ac:dyDescent="0.4">
      <c r="A4" s="9" t="s">
        <v>77</v>
      </c>
      <c r="B4" s="5" t="s">
        <v>22</v>
      </c>
      <c r="C4" s="6">
        <v>60</v>
      </c>
      <c r="D4" s="5" t="s">
        <v>23</v>
      </c>
      <c r="E4" s="27" t="s">
        <v>69</v>
      </c>
    </row>
    <row r="5" spans="1:5" ht="17.649999999999999" customHeight="1" thickBot="1" x14ac:dyDescent="0.3">
      <c r="A5" s="7" t="s">
        <v>11</v>
      </c>
      <c r="B5" s="5">
        <v>4400023793</v>
      </c>
      <c r="C5" s="5" t="s">
        <v>12</v>
      </c>
      <c r="D5" s="69" t="s">
        <v>70</v>
      </c>
      <c r="E5" s="70"/>
    </row>
    <row r="6" spans="1:5" ht="21" x14ac:dyDescent="0.35">
      <c r="A6" s="57" t="s">
        <v>1</v>
      </c>
      <c r="B6" s="58"/>
      <c r="C6" s="58"/>
      <c r="D6" s="58"/>
      <c r="E6" s="59"/>
    </row>
    <row r="7" spans="1:5" x14ac:dyDescent="0.25">
      <c r="A7" s="1" t="s">
        <v>2</v>
      </c>
      <c r="B7" s="2" t="s">
        <v>3</v>
      </c>
      <c r="C7" s="2" t="s">
        <v>0</v>
      </c>
      <c r="D7" s="2" t="s">
        <v>4</v>
      </c>
      <c r="E7" s="3" t="s">
        <v>5</v>
      </c>
    </row>
    <row r="8" spans="1:5" ht="14.25" customHeight="1" x14ac:dyDescent="0.25">
      <c r="A8" s="11" t="s">
        <v>38</v>
      </c>
      <c r="B8" s="39" t="s">
        <v>37</v>
      </c>
      <c r="C8" s="4">
        <v>45184</v>
      </c>
      <c r="D8" s="15"/>
      <c r="E8" s="14">
        <f>SUM(C8*D8)</f>
        <v>0</v>
      </c>
    </row>
    <row r="9" spans="1:5" ht="16.899999999999999" customHeight="1" x14ac:dyDescent="0.3">
      <c r="A9" s="46" t="s">
        <v>19</v>
      </c>
      <c r="B9" s="47"/>
      <c r="C9" s="47"/>
      <c r="D9" s="47"/>
      <c r="E9" s="48"/>
    </row>
    <row r="10" spans="1:5" x14ac:dyDescent="0.25">
      <c r="A10" s="37" t="s">
        <v>66</v>
      </c>
      <c r="B10" s="15"/>
      <c r="C10" s="52" t="s">
        <v>68</v>
      </c>
      <c r="D10" s="53"/>
      <c r="E10" s="15"/>
    </row>
    <row r="11" spans="1:5" x14ac:dyDescent="0.25">
      <c r="A11" s="38" t="s">
        <v>67</v>
      </c>
      <c r="B11" s="15"/>
      <c r="C11" s="52"/>
      <c r="D11" s="53"/>
      <c r="E11" s="15"/>
    </row>
    <row r="12" spans="1:5" ht="18.75" x14ac:dyDescent="0.3">
      <c r="A12" s="49" t="s">
        <v>6</v>
      </c>
      <c r="B12" s="50"/>
      <c r="C12" s="50"/>
      <c r="D12" s="50"/>
      <c r="E12" s="51"/>
    </row>
    <row r="13" spans="1:5" x14ac:dyDescent="0.25">
      <c r="A13" s="1" t="s">
        <v>20</v>
      </c>
      <c r="B13" s="2" t="s">
        <v>7</v>
      </c>
      <c r="C13" s="2" t="s">
        <v>8</v>
      </c>
      <c r="D13" s="2" t="s">
        <v>9</v>
      </c>
      <c r="E13" s="14">
        <f t="shared" ref="E13" si="0">IF(D13="Yes",$C13*SUM($D$8:$D$8),0)</f>
        <v>0</v>
      </c>
    </row>
    <row r="14" spans="1:5" x14ac:dyDescent="0.25">
      <c r="A14" s="16" t="s">
        <v>39</v>
      </c>
      <c r="B14" s="17" t="s">
        <v>40</v>
      </c>
      <c r="C14" s="18">
        <v>1162</v>
      </c>
      <c r="D14" s="13"/>
      <c r="E14" s="14">
        <f t="shared" ref="E14:E31" si="1">IF(D14="Yes",$C14*SUM($D$8:$D$8),0)</f>
        <v>0</v>
      </c>
    </row>
    <row r="15" spans="1:5" x14ac:dyDescent="0.25">
      <c r="A15" s="16"/>
      <c r="B15" s="17"/>
      <c r="C15" s="18"/>
      <c r="D15" s="13"/>
      <c r="E15" s="14"/>
    </row>
    <row r="16" spans="1:5" x14ac:dyDescent="0.25">
      <c r="A16" s="16" t="s">
        <v>64</v>
      </c>
      <c r="B16" s="17" t="s">
        <v>65</v>
      </c>
      <c r="C16" s="29">
        <v>442</v>
      </c>
      <c r="D16" s="13"/>
      <c r="E16" s="14">
        <f t="shared" si="1"/>
        <v>0</v>
      </c>
    </row>
    <row r="17" spans="1:5" s="34" customFormat="1" x14ac:dyDescent="0.25">
      <c r="A17" s="30" t="s">
        <v>42</v>
      </c>
      <c r="B17" s="31" t="s">
        <v>43</v>
      </c>
      <c r="C17" s="32">
        <v>73</v>
      </c>
      <c r="D17" s="33"/>
      <c r="E17" s="14">
        <f t="shared" si="1"/>
        <v>0</v>
      </c>
    </row>
    <row r="18" spans="1:5" s="34" customFormat="1" x14ac:dyDescent="0.25">
      <c r="A18" s="30" t="s">
        <v>44</v>
      </c>
      <c r="B18" s="31" t="s">
        <v>45</v>
      </c>
      <c r="C18" s="32">
        <v>73</v>
      </c>
      <c r="D18" s="33"/>
      <c r="E18" s="14">
        <f t="shared" si="1"/>
        <v>0</v>
      </c>
    </row>
    <row r="19" spans="1:5" s="34" customFormat="1" x14ac:dyDescent="0.25">
      <c r="A19" s="30" t="s">
        <v>75</v>
      </c>
      <c r="B19" s="31" t="s">
        <v>76</v>
      </c>
      <c r="C19" s="32">
        <v>2457</v>
      </c>
      <c r="D19" s="33"/>
      <c r="E19" s="14">
        <f t="shared" si="1"/>
        <v>0</v>
      </c>
    </row>
    <row r="20" spans="1:5" x14ac:dyDescent="0.25">
      <c r="A20" s="16" t="s">
        <v>34</v>
      </c>
      <c r="B20" s="17">
        <v>942</v>
      </c>
      <c r="C20" s="29">
        <v>41</v>
      </c>
      <c r="D20" s="13"/>
      <c r="E20" s="14">
        <f t="shared" si="1"/>
        <v>0</v>
      </c>
    </row>
    <row r="21" spans="1:5" s="34" customFormat="1" x14ac:dyDescent="0.25">
      <c r="A21" s="30" t="s">
        <v>51</v>
      </c>
      <c r="B21" s="31" t="s">
        <v>52</v>
      </c>
      <c r="C21" s="32" t="s">
        <v>78</v>
      </c>
      <c r="D21" s="33"/>
      <c r="E21" s="14">
        <f>IF(D21="YES","NC",0)</f>
        <v>0</v>
      </c>
    </row>
    <row r="22" spans="1:5" s="34" customFormat="1" x14ac:dyDescent="0.25">
      <c r="A22" s="30" t="s">
        <v>53</v>
      </c>
      <c r="B22" s="31" t="s">
        <v>54</v>
      </c>
      <c r="C22" s="32">
        <v>360</v>
      </c>
      <c r="D22" s="33"/>
      <c r="E22" s="14">
        <f t="shared" si="1"/>
        <v>0</v>
      </c>
    </row>
    <row r="23" spans="1:5" s="34" customFormat="1" x14ac:dyDescent="0.25">
      <c r="A23" s="30" t="s">
        <v>55</v>
      </c>
      <c r="B23" s="31" t="s">
        <v>54</v>
      </c>
      <c r="C23" s="32">
        <v>442</v>
      </c>
      <c r="D23" s="33"/>
      <c r="E23" s="14">
        <f t="shared" si="1"/>
        <v>0</v>
      </c>
    </row>
    <row r="24" spans="1:5" x14ac:dyDescent="0.25">
      <c r="A24" s="16" t="s">
        <v>35</v>
      </c>
      <c r="B24" s="17" t="s">
        <v>41</v>
      </c>
      <c r="C24" s="18">
        <v>69</v>
      </c>
      <c r="D24" s="13"/>
      <c r="E24" s="14">
        <f t="shared" si="1"/>
        <v>0</v>
      </c>
    </row>
    <row r="25" spans="1:5" s="34" customFormat="1" ht="30" x14ac:dyDescent="0.25">
      <c r="A25" s="30" t="s">
        <v>63</v>
      </c>
      <c r="B25" s="31" t="s">
        <v>56</v>
      </c>
      <c r="C25" s="35">
        <v>228</v>
      </c>
      <c r="D25" s="33"/>
      <c r="E25" s="14">
        <f t="shared" si="1"/>
        <v>0</v>
      </c>
    </row>
    <row r="26" spans="1:5" s="34" customFormat="1" ht="45" x14ac:dyDescent="0.25">
      <c r="A26" s="30" t="s">
        <v>62</v>
      </c>
      <c r="B26" s="31" t="s">
        <v>57</v>
      </c>
      <c r="C26" s="36">
        <v>387</v>
      </c>
      <c r="D26" s="33"/>
      <c r="E26" s="14">
        <f t="shared" si="1"/>
        <v>0</v>
      </c>
    </row>
    <row r="27" spans="1:5" s="34" customFormat="1" ht="30" x14ac:dyDescent="0.25">
      <c r="A27" s="30" t="s">
        <v>61</v>
      </c>
      <c r="B27" s="31" t="s">
        <v>58</v>
      </c>
      <c r="C27" s="36">
        <v>569</v>
      </c>
      <c r="D27" s="33"/>
      <c r="E27" s="14">
        <f t="shared" si="1"/>
        <v>0</v>
      </c>
    </row>
    <row r="28" spans="1:5" s="34" customFormat="1" ht="14.25" customHeight="1" x14ac:dyDescent="0.25">
      <c r="A28" s="30" t="s">
        <v>59</v>
      </c>
      <c r="B28" s="31" t="s">
        <v>60</v>
      </c>
      <c r="C28" s="36">
        <v>223</v>
      </c>
      <c r="D28" s="33"/>
      <c r="E28" s="14">
        <f t="shared" si="1"/>
        <v>0</v>
      </c>
    </row>
    <row r="29" spans="1:5" s="34" customFormat="1" ht="30" x14ac:dyDescent="0.25">
      <c r="A29" s="30" t="s">
        <v>79</v>
      </c>
      <c r="B29" s="31" t="s">
        <v>48</v>
      </c>
      <c r="C29" s="32">
        <v>269</v>
      </c>
      <c r="D29" s="33"/>
      <c r="E29" s="14">
        <f t="shared" si="1"/>
        <v>0</v>
      </c>
    </row>
    <row r="30" spans="1:5" s="34" customFormat="1" x14ac:dyDescent="0.25">
      <c r="A30" s="30" t="s">
        <v>49</v>
      </c>
      <c r="B30" s="31" t="s">
        <v>50</v>
      </c>
      <c r="C30" s="32">
        <v>368</v>
      </c>
      <c r="D30" s="33"/>
      <c r="E30" s="14">
        <f t="shared" si="1"/>
        <v>0</v>
      </c>
    </row>
    <row r="31" spans="1:5" s="34" customFormat="1" x14ac:dyDescent="0.25">
      <c r="A31" s="30" t="s">
        <v>46</v>
      </c>
      <c r="B31" s="31" t="s">
        <v>47</v>
      </c>
      <c r="C31" s="32">
        <v>269</v>
      </c>
      <c r="D31" s="33"/>
      <c r="E31" s="14">
        <f t="shared" si="1"/>
        <v>0</v>
      </c>
    </row>
    <row r="32" spans="1:5" x14ac:dyDescent="0.25">
      <c r="A32" s="71" t="s">
        <v>15</v>
      </c>
      <c r="B32" s="72"/>
      <c r="C32" s="72"/>
      <c r="D32" s="12" t="s">
        <v>10</v>
      </c>
      <c r="E32" s="19">
        <f>IF(SUM(D8:D10)=0,0,SUM(E8:E31)/SUM(D8:D10))</f>
        <v>0</v>
      </c>
    </row>
    <row r="33" spans="1:5" ht="18.75" x14ac:dyDescent="0.3">
      <c r="A33" s="75" t="s">
        <v>13</v>
      </c>
      <c r="B33" s="44"/>
      <c r="C33" s="44"/>
      <c r="D33" s="44"/>
      <c r="E33" s="45"/>
    </row>
    <row r="34" spans="1:5" x14ac:dyDescent="0.25">
      <c r="A34" s="76" t="s">
        <v>14</v>
      </c>
      <c r="B34" s="77"/>
      <c r="C34" s="77"/>
      <c r="D34" s="77"/>
      <c r="E34" s="14">
        <f>ROUND(0.0035*E32,2)</f>
        <v>0</v>
      </c>
    </row>
    <row r="35" spans="1:5" x14ac:dyDescent="0.25">
      <c r="A35" s="76" t="s">
        <v>24</v>
      </c>
      <c r="B35" s="77"/>
      <c r="C35" s="77"/>
      <c r="D35" s="77"/>
      <c r="E35" s="14">
        <v>11.25</v>
      </c>
    </row>
    <row r="36" spans="1:5" x14ac:dyDescent="0.25">
      <c r="A36" s="76" t="s">
        <v>71</v>
      </c>
      <c r="B36" s="77"/>
      <c r="C36" s="77"/>
      <c r="D36" s="77"/>
      <c r="E36" s="14">
        <v>20</v>
      </c>
    </row>
    <row r="37" spans="1:5" x14ac:dyDescent="0.25">
      <c r="A37" s="71" t="s">
        <v>16</v>
      </c>
      <c r="B37" s="72"/>
      <c r="C37" s="72"/>
      <c r="D37" s="12" t="s">
        <v>10</v>
      </c>
      <c r="E37" s="14">
        <f>IF(SUM(E32:E36)&lt;100,0,SUM(E32:E36))</f>
        <v>0</v>
      </c>
    </row>
    <row r="38" spans="1:5" ht="15.75" thickBot="1" x14ac:dyDescent="0.3">
      <c r="A38" s="73" t="s">
        <v>17</v>
      </c>
      <c r="B38" s="74"/>
      <c r="C38" s="74"/>
      <c r="D38" s="20" t="str">
        <f>IF(SUM(D8:D8)=0,"",IF(SUM(D8:D8)=1,"1 Vehicle",SUM(D8:D8)&amp;" Vehicles"))</f>
        <v/>
      </c>
      <c r="E38" s="21">
        <f>E37*SUM(D8:D8)</f>
        <v>0</v>
      </c>
    </row>
    <row r="39" spans="1:5" ht="19.5" thickTop="1" x14ac:dyDescent="0.3">
      <c r="A39" s="82" t="s">
        <v>25</v>
      </c>
      <c r="B39" s="83"/>
      <c r="C39" s="83"/>
      <c r="D39" s="83"/>
      <c r="E39" s="84"/>
    </row>
    <row r="40" spans="1:5" x14ac:dyDescent="0.25">
      <c r="A40" s="22" t="s">
        <v>26</v>
      </c>
      <c r="B40" s="40"/>
      <c r="C40" s="40"/>
      <c r="D40" s="8" t="s">
        <v>27</v>
      </c>
      <c r="E40" s="26"/>
    </row>
    <row r="41" spans="1:5" x14ac:dyDescent="0.25">
      <c r="A41" s="22" t="s">
        <v>28</v>
      </c>
      <c r="B41" s="40"/>
      <c r="C41" s="40"/>
      <c r="D41" s="8" t="s">
        <v>36</v>
      </c>
      <c r="E41" s="28"/>
    </row>
    <row r="42" spans="1:5" x14ac:dyDescent="0.25">
      <c r="A42" s="22" t="s">
        <v>29</v>
      </c>
      <c r="B42" s="41"/>
      <c r="C42" s="42"/>
      <c r="D42" s="8" t="s">
        <v>30</v>
      </c>
      <c r="E42" s="26"/>
    </row>
    <row r="43" spans="1:5" ht="18.75" x14ac:dyDescent="0.3">
      <c r="A43" s="43" t="s">
        <v>31</v>
      </c>
      <c r="B43" s="44"/>
      <c r="C43" s="44"/>
      <c r="D43" s="44"/>
      <c r="E43" s="45"/>
    </row>
    <row r="44" spans="1:5" x14ac:dyDescent="0.25">
      <c r="A44" s="23" t="s">
        <v>70</v>
      </c>
      <c r="B44" s="80" t="s">
        <v>72</v>
      </c>
      <c r="C44" s="81"/>
      <c r="D44" s="10" t="s">
        <v>32</v>
      </c>
      <c r="E44" s="24">
        <v>310062165</v>
      </c>
    </row>
    <row r="45" spans="1:5" x14ac:dyDescent="0.25">
      <c r="A45" s="22" t="s">
        <v>28</v>
      </c>
      <c r="B45" s="78" t="s">
        <v>73</v>
      </c>
      <c r="C45" s="78"/>
      <c r="D45" s="78"/>
      <c r="E45" s="79"/>
    </row>
    <row r="46" spans="1:5" ht="15.75" thickBot="1" x14ac:dyDescent="0.3">
      <c r="A46" s="25" t="s">
        <v>29</v>
      </c>
      <c r="B46" s="54" t="s">
        <v>74</v>
      </c>
      <c r="C46" s="55"/>
      <c r="D46" s="55"/>
      <c r="E46" s="56"/>
    </row>
    <row r="47" spans="1:5" ht="15.75" thickTop="1" x14ac:dyDescent="0.25"/>
  </sheetData>
  <sheetProtection formatColumns="0" formatRows="0"/>
  <mergeCells count="24">
    <mergeCell ref="B46:E46"/>
    <mergeCell ref="A6:E6"/>
    <mergeCell ref="A1:E1"/>
    <mergeCell ref="A2:E2"/>
    <mergeCell ref="A3:E3"/>
    <mergeCell ref="D5:E5"/>
    <mergeCell ref="A37:C37"/>
    <mergeCell ref="A38:C38"/>
    <mergeCell ref="A32:C32"/>
    <mergeCell ref="A33:E33"/>
    <mergeCell ref="A34:D34"/>
    <mergeCell ref="A35:D35"/>
    <mergeCell ref="A36:D36"/>
    <mergeCell ref="B45:E45"/>
    <mergeCell ref="B44:C44"/>
    <mergeCell ref="A39:E39"/>
    <mergeCell ref="B40:C40"/>
    <mergeCell ref="B41:C41"/>
    <mergeCell ref="B42:C42"/>
    <mergeCell ref="A43:E43"/>
    <mergeCell ref="A9:E9"/>
    <mergeCell ref="A12:E12"/>
    <mergeCell ref="C10:D10"/>
    <mergeCell ref="C11:D11"/>
  </mergeCells>
  <dataValidations disablePrompts="1" count="1">
    <dataValidation type="list" allowBlank="1" showInputMessage="1" showErrorMessage="1" sqref="D14:D31" xr:uid="{00000000-0002-0000-0000-000000000000}">
      <formula1>"Yes, "</formula1>
    </dataValidation>
  </dataValidations>
  <pageMargins left="0.25" right="0.25" top="0.75" bottom="0.75" header="0.3" footer="0.3"/>
  <pageSetup fitToHeight="0" orientation="portrait" r:id="rId1"/>
  <headerFooter>
    <oddHeader xml:space="preserve">&amp;CPO# ____________________________&amp;R3/31/2025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2172F1-C7DC-4343-A285-0DADEFA2F2A6}">
  <ds:schemaRefs>
    <ds:schemaRef ds:uri="http://schemas.microsoft.com/sharepoint/v3/contenttype/forms"/>
  </ds:schemaRefs>
</ds:datastoreItem>
</file>

<file path=customXml/itemProps2.xml><?xml version="1.0" encoding="utf-8"?>
<ds:datastoreItem xmlns:ds="http://schemas.openxmlformats.org/officeDocument/2006/customXml" ds:itemID="{077B6B62-F1F5-44C3-8AA6-2D9E8BEF1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029A9E-7B6F-470D-B078-DD1F8CEC7CB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Mike Solomon</cp:lastModifiedBy>
  <cp:lastPrinted>2019-06-21T14:41:06Z</cp:lastPrinted>
  <dcterms:created xsi:type="dcterms:W3CDTF">2016-08-11T20:23:26Z</dcterms:created>
  <dcterms:modified xsi:type="dcterms:W3CDTF">2025-04-01T16:03:27Z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