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EE558859-30AB-4141-9B91-9E9BF7FE19E1}" xr6:coauthVersionLast="47" xr6:coauthVersionMax="47" xr10:uidLastSave="{00000000-0000-0000-0000-000000000000}"/>
  <bookViews>
    <workbookView xWindow="-28920" yWindow="-120" windowWidth="29040" windowHeight="15720" xr2:uid="{00000000-000D-0000-FFFF-FFFF00000000}"/>
  </bookViews>
  <sheets>
    <sheet name="Line 83 - F2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9" i="1"/>
  <c r="E30" i="1"/>
  <c r="E28" i="1"/>
  <c r="E32" i="1" l="1"/>
  <c r="E23" i="1" l="1"/>
  <c r="E11" i="1" l="1"/>
  <c r="E13" i="1"/>
  <c r="E21" i="1" l="1"/>
  <c r="E22" i="1"/>
  <c r="E24" i="1"/>
  <c r="E25" i="1"/>
  <c r="E26" i="1"/>
  <c r="E27" i="1"/>
  <c r="E31" i="1"/>
  <c r="E33" i="1"/>
  <c r="E20" i="1"/>
  <c r="E37" i="1" l="1"/>
  <c r="E12" i="1"/>
  <c r="E14" i="1"/>
  <c r="E7" i="1"/>
  <c r="E34" i="1" l="1"/>
  <c r="E36" i="1" s="1"/>
  <c r="E39" i="1" s="1"/>
  <c r="E40" i="1" s="1"/>
</calcChain>
</file>

<file path=xl/sharedStrings.xml><?xml version="1.0" encoding="utf-8"?>
<sst xmlns="http://schemas.openxmlformats.org/spreadsheetml/2006/main" count="110" uniqueCount="83">
  <si>
    <t>This spreadsheet is not a purchase order</t>
  </si>
  <si>
    <t>Order Sheet Instructions</t>
  </si>
  <si>
    <t>Ford 250 Extended Cab 
w/ Knapheide 696
Service Body</t>
  </si>
  <si>
    <t>Contract Line</t>
  </si>
  <si>
    <t>Delivery ARO</t>
  </si>
  <si>
    <t>180-365 Days</t>
  </si>
  <si>
    <t>State Contract Number</t>
  </si>
  <si>
    <t>Vendor</t>
  </si>
  <si>
    <t>Courtesy Ford</t>
  </si>
  <si>
    <t>Base Vehicle</t>
  </si>
  <si>
    <t>Vehicle Description</t>
  </si>
  <si>
    <t>Order Code</t>
  </si>
  <si>
    <t>Unit Price</t>
  </si>
  <si>
    <t>Quantity</t>
  </si>
  <si>
    <t>Extended Price</t>
  </si>
  <si>
    <t>2WD 6.8L V8 Gas Engine</t>
  </si>
  <si>
    <t>X2A-600A</t>
  </si>
  <si>
    <t>Optional Configuration</t>
  </si>
  <si>
    <t>Description</t>
  </si>
  <si>
    <t>4WD 6.8L V8 Gas Engine</t>
  </si>
  <si>
    <t>X2B</t>
  </si>
  <si>
    <t>2WD 7.3L V8 Gas Engine</t>
  </si>
  <si>
    <t>99N</t>
  </si>
  <si>
    <t>4WD 7.3L V8 Gas Engine</t>
  </si>
  <si>
    <t>2WD 6.7L V8 Turbo Diesel</t>
  </si>
  <si>
    <t>99T</t>
  </si>
  <si>
    <t>4WD 6.7L V8 Turbo Diesel</t>
  </si>
  <si>
    <t>Warranty Term:  3 yr/36,000 miles bumper-to-bumper and 5yr/60,000 miles powertrain</t>
  </si>
  <si>
    <t>Available Exterior Colors</t>
  </si>
  <si>
    <t>(Z1) Oxford White</t>
  </si>
  <si>
    <t>Optional Equipment</t>
  </si>
  <si>
    <t>Option Description</t>
  </si>
  <si>
    <t>Option Code</t>
  </si>
  <si>
    <t>Option Unit Price</t>
  </si>
  <si>
    <t>Add Option</t>
  </si>
  <si>
    <t>Cloth Bucket Front Seats</t>
  </si>
  <si>
    <t>Trim Type 4</t>
  </si>
  <si>
    <t>Cloth 40/20/40 Front Seats</t>
  </si>
  <si>
    <t>Trim Type 1</t>
  </si>
  <si>
    <t>Trailer Tow Package</t>
  </si>
  <si>
    <t>AM</t>
  </si>
  <si>
    <t>High Capacity Trailer Tow Package (reuires diesel engine and option 52B)</t>
  </si>
  <si>
    <t>4X4 Off-Road Package - Includes: Skid Plates  **(Requires: 4WD, E-Lock Rearend, All Terrain Tires )**</t>
  </si>
  <si>
    <t>17X</t>
  </si>
  <si>
    <t>6 Upfitter Switches</t>
  </si>
  <si>
    <t>66S</t>
  </si>
  <si>
    <t>Spray-In Bedliner</t>
  </si>
  <si>
    <t>Trailer Brake Control</t>
  </si>
  <si>
    <t>52B</t>
  </si>
  <si>
    <t>Power Equipment Group (Includes power windows and door locks)</t>
  </si>
  <si>
    <t>90L</t>
  </si>
  <si>
    <t>STD</t>
  </si>
  <si>
    <t>Cruise Control</t>
  </si>
  <si>
    <t>Daytime Running Lamps</t>
  </si>
  <si>
    <t>E-locking Rear Axel **
(required when selecting option 17x)</t>
  </si>
  <si>
    <t>X3H/X3E/X4M</t>
  </si>
  <si>
    <t>All Terrain Tires **
(required when selecting option 17x)</t>
  </si>
  <si>
    <t>TBM</t>
  </si>
  <si>
    <t>Spare Tire</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</si>
  <si>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</si>
  <si>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</si>
  <si>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</si>
  <si>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</si>
  <si>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</si>
  <si>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</si>
  <si>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</si>
  <si>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</si>
  <si>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</si>
  <si>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</si>
  <si>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</si>
  <si>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</si>
  <si>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</si>
  <si>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</si>
  <si>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</si>
  <si>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</si>
  <si>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</si>
  <si>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</si>
  <si>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</si>
  <si>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</si>
  <si>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</si>
  <si>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Yes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</si>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</sst>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6"/>
      <color theme="1"/>
      <name val="Calibri"/>
      <family val="2"/>
      <scheme val="minor"/>
    </font>
    <font>
      <b/>
      <sz val="14"/>
      <color theme="1"/>
      <name val="Calibri"/>
      <family val="2"/>
      <scheme val="minor"/>
    </font>
    <font>
      <sz val="11"/>
      <color rgb="FFFF0000"/>
      <name val="Calibri"/>
      <family val="2"/>
      <scheme val="minor"/>
    </font>
    <font>
      <sz val="12"/>
      <name val="Calibri"/>
      <family val="2"/>
      <scheme val="minor"/>
    </font>
    <font>
      <b/>
      <sz val="12"/>
      <color theme="1"/>
      <name val="Calibri"/>
      <family val="2"/>
      <scheme val="minor"/>
    </font>
    <font>
      <b/>
      <sz val="12"/>
      <name val="Calibri"/>
      <family val="2"/>
      <scheme val="minor"/>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4" fillId="0" borderId="4" xfId="0" applyFont="1" applyBorder="1" applyAlignment="1" applyProtection="1">
      <alignment wrapText="1"/>
      <protection hidden="1"/>
    </xf>
    <xf numFmtId="0" fontId="4" fillId="0" borderId="5" xfId="0" applyFont="1" applyBorder="1" applyAlignment="1" applyProtection="1">
      <alignment horizontal="center"/>
      <protection hidden="1"/>
    </xf>
    <xf numFmtId="44" fontId="4" fillId="0" borderId="5" xfId="1" applyFont="1" applyBorder="1" applyAlignment="1" applyProtection="1">
      <protection hidden="1"/>
    </xf>
    <xf numFmtId="0" fontId="4" fillId="4" borderId="4" xfId="0" applyFont="1" applyFill="1" applyBorder="1" applyAlignment="1" applyProtection="1">
      <alignment wrapText="1"/>
      <protection hidden="1"/>
    </xf>
    <xf numFmtId="0" fontId="4" fillId="4" borderId="5" xfId="0" applyFont="1" applyFill="1" applyBorder="1" applyAlignment="1" applyProtection="1">
      <alignment horizontal="center" wrapText="1"/>
      <protection hidden="1"/>
    </xf>
    <xf numFmtId="8" fontId="4" fillId="4" borderId="5" xfId="1" applyNumberFormat="1" applyFont="1" applyFill="1" applyBorder="1" applyAlignment="1" applyProtection="1">
      <protection hidden="1"/>
    </xf>
    <xf numFmtId="0" fontId="4" fillId="4" borderId="5" xfId="0" applyFont="1" applyFill="1" applyBorder="1" applyAlignment="1" applyProtection="1">
      <alignment horizontal="center"/>
      <protection hidden="1"/>
    </xf>
    <xf numFmtId="44" fontId="4" fillId="4" borderId="5" xfId="1" applyFont="1" applyFill="1" applyBorder="1" applyAlignment="1" applyProtection="1">
      <protection hidden="1"/>
    </xf>
    <xf numFmtId="0" fontId="4" fillId="0" borderId="13" xfId="0" applyFont="1" applyBorder="1" applyAlignment="1" applyProtection="1">
      <alignment horizontal="center" wrapText="1"/>
      <protection hidden="1"/>
    </xf>
    <xf numFmtId="0" fontId="4" fillId="5" borderId="17" xfId="0" applyFont="1" applyFill="1" applyBorder="1" applyAlignment="1" applyProtection="1">
      <alignment horizontal="center" wrapText="1"/>
      <protection locked="0"/>
    </xf>
    <xf numFmtId="0" fontId="7" fillId="0" borderId="0" xfId="0" applyFont="1"/>
    <xf numFmtId="0" fontId="2" fillId="0" borderId="4" xfId="0" applyFont="1" applyBorder="1" applyAlignment="1">
      <alignment horizontal="right"/>
    </xf>
    <xf numFmtId="0" fontId="0" fillId="4" borderId="5" xfId="0" applyFill="1" applyBorder="1"/>
    <xf numFmtId="0" fontId="2" fillId="4" borderId="6" xfId="0" applyFont="1" applyFill="1" applyBorder="1" applyAlignment="1">
      <alignment horizontal="center"/>
    </xf>
    <xf numFmtId="0" fontId="0" fillId="0" borderId="14" xfId="0" applyBorder="1" applyAlignment="1">
      <alignment horizontal="right"/>
    </xf>
    <xf numFmtId="0" fontId="8" fillId="0" borderId="4" xfId="0" applyFont="1" applyBorder="1" applyAlignment="1" applyProtection="1">
      <alignment vertical="top" wrapText="1"/>
      <protection hidden="1"/>
    </xf>
    <xf numFmtId="0" fontId="9" fillId="4" borderId="4" xfId="0" applyFont="1" applyFill="1" applyBorder="1" applyAlignment="1" applyProtection="1">
      <alignment horizontal="center" wrapText="1"/>
      <protection hidden="1"/>
    </xf>
    <xf numFmtId="0" fontId="9" fillId="0" borderId="5"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10" fillId="0" borderId="6" xfId="0" applyFont="1" applyBorder="1" applyAlignment="1" applyProtection="1">
      <alignment horizontal="center" vertical="center"/>
      <protection hidden="1"/>
    </xf>
    <xf numFmtId="0" fontId="11" fillId="0" borderId="0" xfId="0" applyFont="1"/>
    <xf numFmtId="0" fontId="9" fillId="0" borderId="4" xfId="0" applyFont="1" applyBorder="1" applyAlignment="1" applyProtection="1">
      <alignment horizontal="center"/>
      <protection hidden="1"/>
    </xf>
    <xf numFmtId="0" fontId="9" fillId="0" borderId="5" xfId="0" applyFont="1" applyBorder="1" applyAlignment="1" applyProtection="1">
      <alignment horizontal="center"/>
      <protection hidden="1"/>
    </xf>
    <xf numFmtId="44" fontId="0" fillId="0" borderId="0" xfId="0" applyNumberFormat="1"/>
    <xf numFmtId="0" fontId="0" fillId="5" borderId="5" xfId="0" applyFill="1" applyBorder="1" applyAlignment="1" applyProtection="1">
      <alignment horizontal="center" wrapText="1"/>
      <protection locked="0"/>
    </xf>
    <xf numFmtId="0" fontId="0" fillId="4" borderId="5" xfId="0" applyFill="1" applyBorder="1" applyAlignment="1">
      <alignment horizontal="left"/>
    </xf>
    <xf numFmtId="0" fontId="5" fillId="3" borderId="19" xfId="0" applyFont="1" applyFill="1" applyBorder="1" applyAlignment="1" applyProtection="1">
      <alignment horizontal="center"/>
      <protection hidden="1"/>
    </xf>
    <xf numFmtId="0" fontId="4" fillId="4" borderId="19"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5" fillId="3" borderId="9" xfId="0" applyFont="1" applyFill="1" applyBorder="1" applyAlignment="1" applyProtection="1">
      <alignment horizontal="centerContinuous"/>
      <protection hidden="1"/>
    </xf>
    <xf numFmtId="0" fontId="6" fillId="3" borderId="10" xfId="0" applyFont="1" applyFill="1" applyBorder="1" applyAlignment="1" applyProtection="1">
      <alignment horizontal="centerContinuous" wrapText="1"/>
      <protection hidden="1"/>
    </xf>
    <xf numFmtId="0" fontId="6" fillId="3" borderId="11" xfId="0" applyFont="1" applyFill="1" applyBorder="1" applyAlignment="1" applyProtection="1">
      <alignment horizontal="centerContinuous" wrapText="1"/>
      <protection hidden="1"/>
    </xf>
    <xf numFmtId="0" fontId="6" fillId="3" borderId="12" xfId="0" applyFont="1" applyFill="1" applyBorder="1" applyAlignment="1" applyProtection="1">
      <alignment horizontal="centerContinuous" wrapText="1"/>
      <protection hidden="1"/>
    </xf>
    <xf numFmtId="44" fontId="0" fillId="0" borderId="10" xfId="0" applyNumberFormat="1" applyBorder="1" applyAlignment="1" applyProtection="1">
      <alignment horizontal="centerContinuous"/>
      <protection hidden="1"/>
    </xf>
    <xf numFmtId="44" fontId="0" fillId="0" borderId="11" xfId="0" applyNumberFormat="1" applyBorder="1" applyAlignment="1" applyProtection="1">
      <alignment horizontal="centerContinuous"/>
      <protection hidden="1"/>
    </xf>
    <xf numFmtId="44" fontId="0" fillId="0" borderId="12" xfId="0" applyNumberFormat="1" applyBorder="1" applyAlignment="1" applyProtection="1">
      <alignment horizontal="centerContinuous"/>
      <protection hidden="1"/>
    </xf>
    <xf numFmtId="0" fontId="4" fillId="0" borderId="18" xfId="0" applyFont="1" applyBorder="1" applyAlignment="1" applyProtection="1">
      <alignment horizontal="centerContinuous" wrapText="1"/>
      <protection hidden="1"/>
    </xf>
    <xf numFmtId="0" fontId="4" fillId="0" borderId="11" xfId="0" applyFont="1" applyBorder="1" applyAlignment="1" applyProtection="1">
      <alignment horizontal="centerContinuous" wrapText="1"/>
      <protection hidden="1"/>
    </xf>
    <xf numFmtId="0" fontId="4" fillId="0" borderId="12" xfId="0" applyFont="1" applyBorder="1" applyAlignment="1" applyProtection="1">
      <alignment horizontal="centerContinuous" wrapText="1"/>
      <protection hidden="1"/>
    </xf>
    <xf numFmtId="0" fontId="6" fillId="3" borderId="10" xfId="0" applyFont="1" applyFill="1" applyBorder="1" applyAlignment="1" applyProtection="1">
      <alignment horizontal="centerContinuous"/>
      <protection hidden="1"/>
    </xf>
    <xf numFmtId="0" fontId="6" fillId="3" borderId="11" xfId="0" applyFont="1" applyFill="1" applyBorder="1" applyAlignment="1" applyProtection="1">
      <alignment horizontal="centerContinuous"/>
      <protection hidden="1"/>
    </xf>
    <xf numFmtId="0" fontId="6"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6" fillId="3" borderId="4" xfId="0" applyFont="1" applyFill="1" applyBorder="1" applyAlignment="1" applyProtection="1">
      <alignment horizontal="centerContinuous"/>
      <protection hidden="1"/>
    </xf>
    <xf numFmtId="0" fontId="6" fillId="3" borderId="5" xfId="0" applyFont="1" applyFill="1" applyBorder="1" applyAlignment="1" applyProtection="1">
      <alignment horizontal="centerContinuous"/>
      <protection hidden="1"/>
    </xf>
    <xf numFmtId="0" fontId="6" fillId="3" borderId="6" xfId="0" applyFont="1" applyFill="1" applyBorder="1" applyAlignment="1" applyProtection="1">
      <alignment horizontal="centerContinuous"/>
      <protection hidden="1"/>
    </xf>
    <xf numFmtId="164" fontId="0" fillId="4" borderId="5" xfId="0" applyNumberFormat="1" applyFill="1" applyBorder="1" applyAlignment="1">
      <alignment horizontal="centerContinuous"/>
    </xf>
    <xf numFmtId="164" fontId="0" fillId="4" borderId="6" xfId="0" applyNumberFormat="1" applyFill="1" applyBorder="1" applyAlignment="1">
      <alignment horizontal="centerContinuous"/>
    </xf>
    <xf numFmtId="0" fontId="0" fillId="4" borderId="15" xfId="0" applyFill="1" applyBorder="1" applyAlignment="1">
      <alignment horizontal="centerContinuous"/>
    </xf>
    <xf numFmtId="0" fontId="0" fillId="4" borderId="16" xfId="0" applyFill="1" applyBorder="1" applyAlignment="1">
      <alignment horizontal="centerContinuous"/>
    </xf>
    <xf numFmtId="0" fontId="9" fillId="0" borderId="5" xfId="0" applyFont="1" applyBorder="1" applyAlignment="1" applyProtection="1">
      <alignment horizontal="centerContinuous"/>
      <protection hidden="1"/>
    </xf>
    <xf numFmtId="0" fontId="9" fillId="0" borderId="6" xfId="0" applyFont="1" applyBorder="1" applyAlignment="1" applyProtection="1">
      <alignment horizontal="centerContinuous"/>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view="pageLayout" zoomScaleNormal="100" workbookViewId="0">
      <selection activeCell="E12" sqref="E12"/>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 min="6" max="6" width="10.5703125" bestFit="1" customWidth="1"/>
  </cols>
  <sheetData>
    <row r="1" spans="1:5" ht="15.75" thickBot="1" x14ac:dyDescent="0.3">
      <c r="A1" t="s">
        <v>82</v>
      </c>
      <c r="E1" s="45">
        <v>45839</v>
      </c>
    </row>
    <row r="2" spans="1:5" ht="19.5" thickTop="1" x14ac:dyDescent="0.3">
      <c r="A2" s="46" t="s">
        <v>0</v>
      </c>
      <c r="B2" s="47"/>
      <c r="C2" s="47"/>
      <c r="D2" s="47"/>
      <c r="E2" s="48"/>
    </row>
    <row r="3" spans="1:5" s="37" customFormat="1" ht="47.25" x14ac:dyDescent="0.25">
      <c r="A3" s="33" t="s">
        <v>2</v>
      </c>
      <c r="B3" s="34" t="s">
        <v>3</v>
      </c>
      <c r="C3" s="34">
        <v>83</v>
      </c>
      <c r="D3" s="35" t="s">
        <v>4</v>
      </c>
      <c r="E3" s="36" t="s">
        <v>5</v>
      </c>
    </row>
    <row r="4" spans="1:5" s="37" customFormat="1" ht="15.75" x14ac:dyDescent="0.25">
      <c r="A4" s="38" t="s">
        <v>6</v>
      </c>
      <c r="B4" s="39">
        <v>4400023793</v>
      </c>
      <c r="C4" s="39" t="s">
        <v>7</v>
      </c>
      <c r="D4" s="73" t="s">
        <v>8</v>
      </c>
      <c r="E4" s="74"/>
    </row>
    <row r="5" spans="1:5" ht="21" x14ac:dyDescent="0.35">
      <c r="A5" s="49" t="s">
        <v>9</v>
      </c>
      <c r="B5" s="50"/>
      <c r="C5" s="50"/>
      <c r="D5" s="50"/>
      <c r="E5" s="51"/>
    </row>
    <row r="6" spans="1:5" x14ac:dyDescent="0.25">
      <c r="A6" s="2" t="s">
        <v>10</v>
      </c>
      <c r="B6" s="3" t="s">
        <v>11</v>
      </c>
      <c r="C6" s="3" t="s">
        <v>12</v>
      </c>
      <c r="D6" s="3" t="s">
        <v>13</v>
      </c>
      <c r="E6" s="4" t="s">
        <v>14</v>
      </c>
    </row>
    <row r="7" spans="1:5" x14ac:dyDescent="0.25">
      <c r="A7" s="5" t="s">
        <v>15</v>
      </c>
      <c r="B7" s="6" t="s">
        <v>16</v>
      </c>
      <c r="C7" s="7">
        <v>56423</v>
      </c>
      <c r="D7" s="8"/>
      <c r="E7" s="9">
        <f>$C7*D7</f>
        <v>0</v>
      </c>
    </row>
    <row r="8" spans="1:5" ht="18.75" x14ac:dyDescent="0.3">
      <c r="A8" s="52" t="s">
        <v>17</v>
      </c>
      <c r="B8" s="53"/>
      <c r="C8" s="53"/>
      <c r="D8" s="53"/>
      <c r="E8" s="54"/>
    </row>
    <row r="9" spans="1:5" x14ac:dyDescent="0.25">
      <c r="A9" s="10" t="s">
        <v>18</v>
      </c>
      <c r="B9" s="3" t="s">
        <v>11</v>
      </c>
      <c r="C9" s="3" t="s">
        <v>12</v>
      </c>
      <c r="D9" s="3" t="s">
        <v>13</v>
      </c>
      <c r="E9" s="4" t="s">
        <v>14</v>
      </c>
    </row>
    <row r="10" spans="1:5" x14ac:dyDescent="0.25">
      <c r="A10" s="5" t="s">
        <v>19</v>
      </c>
      <c r="B10" s="6" t="s">
        <v>20</v>
      </c>
      <c r="C10" s="7">
        <v>59083</v>
      </c>
      <c r="D10" s="8"/>
      <c r="E10" s="9">
        <f>$C10*D10</f>
        <v>0</v>
      </c>
    </row>
    <row r="11" spans="1:5" x14ac:dyDescent="0.25">
      <c r="A11" s="5" t="s">
        <v>21</v>
      </c>
      <c r="B11" s="6" t="s">
        <v>22</v>
      </c>
      <c r="C11" s="7">
        <v>57934</v>
      </c>
      <c r="D11" s="8"/>
      <c r="E11" s="9">
        <f>$C11*D11</f>
        <v>0</v>
      </c>
    </row>
    <row r="12" spans="1:5" x14ac:dyDescent="0.25">
      <c r="A12" s="5" t="s">
        <v>23</v>
      </c>
      <c r="B12" s="6" t="s">
        <v>22</v>
      </c>
      <c r="C12" s="7">
        <v>60594</v>
      </c>
      <c r="D12" s="8"/>
      <c r="E12" s="9">
        <f>$C12*D12</f>
        <v>0</v>
      </c>
    </row>
    <row r="13" spans="1:5" x14ac:dyDescent="0.25">
      <c r="A13" s="5" t="s">
        <v>24</v>
      </c>
      <c r="B13" s="6" t="s">
        <v>25</v>
      </c>
      <c r="C13" s="7">
        <v>64390</v>
      </c>
      <c r="D13" s="8"/>
      <c r="E13" s="9">
        <f>$C13*D13</f>
        <v>0</v>
      </c>
    </row>
    <row r="14" spans="1:5" x14ac:dyDescent="0.25">
      <c r="A14" s="5" t="s">
        <v>26</v>
      </c>
      <c r="B14" s="6" t="s">
        <v>25</v>
      </c>
      <c r="C14" s="7">
        <v>67050</v>
      </c>
      <c r="D14" s="8"/>
      <c r="E14" s="9">
        <f>$C14*D14</f>
        <v>0</v>
      </c>
    </row>
    <row r="15" spans="1:5" x14ac:dyDescent="0.25">
      <c r="A15" s="55" t="s">
        <v>27</v>
      </c>
      <c r="B15" s="56"/>
      <c r="C15" s="56"/>
      <c r="D15" s="56"/>
      <c r="E15" s="57"/>
    </row>
    <row r="16" spans="1:5" s="27" customFormat="1" ht="18.75" x14ac:dyDescent="0.3">
      <c r="A16" s="52" t="s">
        <v>28</v>
      </c>
      <c r="B16" s="53"/>
      <c r="C16" s="53"/>
      <c r="D16" s="53"/>
      <c r="E16" s="54"/>
    </row>
    <row r="17" spans="1:5" x14ac:dyDescent="0.25">
      <c r="A17" s="25" t="s">
        <v>29</v>
      </c>
      <c r="B17" s="26"/>
      <c r="C17" s="58"/>
      <c r="D17" s="59"/>
      <c r="E17" s="60"/>
    </row>
    <row r="18" spans="1:5" ht="18.75" x14ac:dyDescent="0.3">
      <c r="A18" s="61" t="s">
        <v>30</v>
      </c>
      <c r="B18" s="62"/>
      <c r="C18" s="62"/>
      <c r="D18" s="62"/>
      <c r="E18" s="63"/>
    </row>
    <row r="19" spans="1:5" x14ac:dyDescent="0.25">
      <c r="A19" s="2" t="s">
        <v>31</v>
      </c>
      <c r="B19" s="3" t="s">
        <v>32</v>
      </c>
      <c r="C19" s="3" t="s">
        <v>33</v>
      </c>
      <c r="D19" s="3" t="s">
        <v>34</v>
      </c>
      <c r="E19" s="4" t="s">
        <v>14</v>
      </c>
    </row>
    <row r="20" spans="1:5" x14ac:dyDescent="0.25">
      <c r="A20" s="5" t="s">
        <v>35</v>
      </c>
      <c r="B20" s="1" t="s">
        <v>36</v>
      </c>
      <c r="C20" s="11">
        <v>468</v>
      </c>
      <c r="D20" s="8" t="s">
        <v>80</v>
      </c>
      <c r="E20" s="9">
        <f t="shared" ref="E20:E33" si="0">IF(D20="Yes",$C20*SUM($D$7:$D$14),0)</f>
        <v>0</v>
      </c>
    </row>
    <row r="21" spans="1:5" x14ac:dyDescent="0.25">
      <c r="A21" s="5" t="s">
        <v>37</v>
      </c>
      <c r="B21" s="1" t="s">
        <v>38</v>
      </c>
      <c r="C21" s="11">
        <v>91</v>
      </c>
      <c r="D21" s="8" t="s">
        <v>80</v>
      </c>
      <c r="E21" s="9">
        <f t="shared" si="0"/>
        <v>0</v>
      </c>
    </row>
    <row r="22" spans="1:5" x14ac:dyDescent="0.25">
      <c r="A22" s="5" t="s">
        <v>39</v>
      </c>
      <c r="B22" s="1" t="s">
        <v>40</v>
      </c>
      <c r="C22" s="11">
        <v>750</v>
      </c>
      <c r="D22" s="8" t="s">
        <v>80</v>
      </c>
      <c r="E22" s="9">
        <f t="shared" si="0"/>
        <v>0</v>
      </c>
    </row>
    <row r="23" spans="1:5" ht="45" x14ac:dyDescent="0.25">
      <c r="A23" s="17" t="s">
        <v>41</v>
      </c>
      <c r="B23" s="18">
        <v>535</v>
      </c>
      <c r="C23" s="19">
        <v>1029</v>
      </c>
      <c r="D23" s="8" t="s">
        <v>80</v>
      </c>
      <c r="E23" s="9">
        <f t="shared" si="0"/>
        <v>0</v>
      </c>
    </row>
    <row r="24" spans="1:5" ht="47.25" x14ac:dyDescent="0.25">
      <c r="A24" s="32" t="s">
        <v>42</v>
      </c>
      <c r="B24" s="1" t="s">
        <v>43</v>
      </c>
      <c r="C24" s="11">
        <v>451</v>
      </c>
      <c r="D24" s="8" t="s">
        <v>80</v>
      </c>
      <c r="E24" s="9">
        <f t="shared" si="0"/>
        <v>0</v>
      </c>
    </row>
    <row r="25" spans="1:5" x14ac:dyDescent="0.25">
      <c r="A25" s="5" t="s">
        <v>44</v>
      </c>
      <c r="B25" s="1" t="s">
        <v>45</v>
      </c>
      <c r="C25" s="11">
        <v>150</v>
      </c>
      <c r="D25" s="8" t="s">
        <v>80</v>
      </c>
      <c r="E25" s="9">
        <f t="shared" si="0"/>
        <v>0</v>
      </c>
    </row>
    <row r="26" spans="1:5" x14ac:dyDescent="0.25">
      <c r="A26" s="17" t="s">
        <v>46</v>
      </c>
      <c r="B26" s="18" t="s">
        <v>40</v>
      </c>
      <c r="C26" s="19">
        <v>725</v>
      </c>
      <c r="D26" s="8" t="s">
        <v>80</v>
      </c>
      <c r="E26" s="9">
        <f t="shared" si="0"/>
        <v>0</v>
      </c>
    </row>
    <row r="27" spans="1:5" x14ac:dyDescent="0.25">
      <c r="A27" s="5" t="s">
        <v>47</v>
      </c>
      <c r="B27" s="18" t="s">
        <v>48</v>
      </c>
      <c r="C27" s="19">
        <v>273</v>
      </c>
      <c r="D27" s="8" t="s">
        <v>80</v>
      </c>
      <c r="E27" s="9">
        <f t="shared" si="0"/>
        <v>0</v>
      </c>
    </row>
    <row r="28" spans="1:5" ht="30" x14ac:dyDescent="0.25">
      <c r="A28" s="5" t="s">
        <v>49</v>
      </c>
      <c r="B28" s="1" t="s">
        <v>50</v>
      </c>
      <c r="C28" s="11" t="s">
        <v>51</v>
      </c>
      <c r="D28" s="8" t="s">
        <v>80</v>
      </c>
      <c r="E28" s="9" t="str">
        <f>IF(D28="YES","NC",0)</f>
        <v>NC</v>
      </c>
    </row>
    <row r="29" spans="1:5" x14ac:dyDescent="0.25">
      <c r="A29" s="5" t="s">
        <v>52</v>
      </c>
      <c r="B29" s="1">
        <v>525</v>
      </c>
      <c r="C29" s="11" t="s">
        <v>51</v>
      </c>
      <c r="D29" s="8" t="s">
        <v>80</v>
      </c>
      <c r="E29" s="9" t="str">
        <f>IF(D29="YES","NC",0)</f>
        <v>NC</v>
      </c>
    </row>
    <row r="30" spans="1:5" x14ac:dyDescent="0.25">
      <c r="A30" s="5" t="s">
        <v>53</v>
      </c>
      <c r="B30" s="1">
        <v>942</v>
      </c>
      <c r="C30" s="11" t="s">
        <v>51</v>
      </c>
      <c r="D30" s="8" t="s">
        <v>80</v>
      </c>
      <c r="E30" s="9" t="str">
        <f>IF(D30="YES","NC",0)</f>
        <v>NC</v>
      </c>
    </row>
    <row r="31" spans="1:5" ht="45" x14ac:dyDescent="0.25">
      <c r="A31" s="20" t="s">
        <v>54</v>
      </c>
      <c r="B31" s="21" t="s">
        <v>55</v>
      </c>
      <c r="C31" s="22">
        <v>392</v>
      </c>
      <c r="D31" s="8" t="s">
        <v>80</v>
      </c>
      <c r="E31" s="9">
        <f t="shared" si="0"/>
        <v>0</v>
      </c>
    </row>
    <row r="32" spans="1:5" ht="45" x14ac:dyDescent="0.25">
      <c r="A32" s="20" t="s">
        <v>56</v>
      </c>
      <c r="B32" s="23" t="s">
        <v>57</v>
      </c>
      <c r="C32" s="24">
        <v>150</v>
      </c>
      <c r="D32" s="8" t="s">
        <v>80</v>
      </c>
      <c r="E32" s="9">
        <f t="shared" ref="E32" si="1">IF(D32="Yes",$C32*SUM($D$7:$D$14),0)</f>
        <v>0</v>
      </c>
    </row>
    <row r="33" spans="1:6" x14ac:dyDescent="0.25">
      <c r="A33" s="20" t="s">
        <v>58</v>
      </c>
      <c r="B33" s="23">
        <v>512</v>
      </c>
      <c r="C33" s="24">
        <v>272</v>
      </c>
      <c r="D33" s="8" t="s">
        <v>80</v>
      </c>
      <c r="E33" s="9">
        <f t="shared" si="0"/>
        <v>0</v>
      </c>
    </row>
    <row r="34" spans="1:6" x14ac:dyDescent="0.25">
      <c r="A34" s="64" t="s">
        <v>59</v>
      </c>
      <c r="B34" s="65"/>
      <c r="C34" s="65"/>
      <c r="D34" s="6" t="s">
        <v>60</v>
      </c>
      <c r="E34" s="12">
        <f>IF(SUM(D7:D14)=0,0,SUM(E7:E33)/SUM(D7:D14))</f>
        <v>0</v>
      </c>
      <c r="F34" s="40"/>
    </row>
    <row r="35" spans="1:6" ht="18.75" x14ac:dyDescent="0.3">
      <c r="A35" s="66" t="s">
        <v>61</v>
      </c>
      <c r="B35" s="67"/>
      <c r="C35" s="67"/>
      <c r="D35" s="67"/>
      <c r="E35" s="68"/>
    </row>
    <row r="36" spans="1:6" x14ac:dyDescent="0.25">
      <c r="A36" s="64" t="s">
        <v>62</v>
      </c>
      <c r="B36" s="65"/>
      <c r="C36" s="65"/>
      <c r="D36" s="65"/>
      <c r="E36" s="9">
        <f>ROUND(0.0035*E34,2)</f>
        <v>0</v>
      </c>
    </row>
    <row r="37" spans="1:6" x14ac:dyDescent="0.25">
      <c r="A37" s="64" t="s">
        <v>63</v>
      </c>
      <c r="B37" s="65"/>
      <c r="C37" s="65"/>
      <c r="D37" s="65"/>
      <c r="E37" s="9">
        <f>5*2.25</f>
        <v>11.25</v>
      </c>
    </row>
    <row r="38" spans="1:6" x14ac:dyDescent="0.25">
      <c r="A38" s="64" t="s">
        <v>64</v>
      </c>
      <c r="B38" s="65"/>
      <c r="C38" s="65"/>
      <c r="D38" s="65"/>
      <c r="E38" s="9">
        <v>20</v>
      </c>
    </row>
    <row r="39" spans="1:6" x14ac:dyDescent="0.25">
      <c r="A39" s="64" t="s">
        <v>65</v>
      </c>
      <c r="B39" s="65"/>
      <c r="C39" s="65"/>
      <c r="D39" s="6" t="s">
        <v>60</v>
      </c>
      <c r="E39" s="9">
        <f>IF(SUM(E34:E38)&lt;100,0,SUM(E34:E38))</f>
        <v>0</v>
      </c>
    </row>
    <row r="40" spans="1:6" x14ac:dyDescent="0.25">
      <c r="A40" s="64" t="s">
        <v>66</v>
      </c>
      <c r="B40" s="65"/>
      <c r="C40" s="65"/>
      <c r="D40" s="6" t="s">
        <v>67</v>
      </c>
      <c r="E40" s="9">
        <f>E39*SUM(D7:D14)</f>
        <v>0</v>
      </c>
    </row>
    <row r="41" spans="1:6" ht="18.75" x14ac:dyDescent="0.3">
      <c r="A41" s="66" t="s">
        <v>68</v>
      </c>
      <c r="B41" s="67"/>
      <c r="C41" s="67"/>
      <c r="D41" s="67"/>
      <c r="E41" s="68"/>
    </row>
    <row r="42" spans="1:6" x14ac:dyDescent="0.25">
      <c r="A42" s="13" t="s">
        <v>69</v>
      </c>
      <c r="B42" s="41"/>
      <c r="C42" s="41"/>
      <c r="D42" s="14" t="s">
        <v>70</v>
      </c>
      <c r="E42" s="15"/>
    </row>
    <row r="43" spans="1:6" x14ac:dyDescent="0.25">
      <c r="A43" s="13" t="s">
        <v>71</v>
      </c>
      <c r="B43" s="41"/>
      <c r="C43" s="41"/>
      <c r="D43" s="14" t="s">
        <v>72</v>
      </c>
      <c r="E43" s="16"/>
    </row>
    <row r="44" spans="1:6" x14ac:dyDescent="0.25">
      <c r="A44" s="13" t="s">
        <v>73</v>
      </c>
      <c r="B44" s="41"/>
      <c r="C44" s="41"/>
      <c r="D44" s="14" t="s">
        <v>74</v>
      </c>
      <c r="E44" s="15"/>
    </row>
    <row r="45" spans="1:6" ht="18.75" x14ac:dyDescent="0.3">
      <c r="A45" s="66" t="s">
        <v>75</v>
      </c>
      <c r="B45" s="67"/>
      <c r="C45" s="67"/>
      <c r="D45" s="67"/>
      <c r="E45" s="68"/>
    </row>
    <row r="46" spans="1:6" x14ac:dyDescent="0.25">
      <c r="A46" s="28" t="s">
        <v>8</v>
      </c>
      <c r="B46" s="42" t="s">
        <v>76</v>
      </c>
      <c r="C46" s="42"/>
      <c r="D46" s="29" t="s">
        <v>77</v>
      </c>
      <c r="E46" s="30">
        <v>310062165</v>
      </c>
    </row>
    <row r="47" spans="1:6" x14ac:dyDescent="0.25">
      <c r="A47" s="13" t="s">
        <v>71</v>
      </c>
      <c r="B47" s="69" t="s">
        <v>78</v>
      </c>
      <c r="C47" s="69"/>
      <c r="D47" s="69"/>
      <c r="E47" s="70"/>
    </row>
    <row r="48" spans="1:6" ht="15.75" thickBot="1" x14ac:dyDescent="0.3">
      <c r="A48" s="31" t="s">
        <v>73</v>
      </c>
      <c r="B48" s="71" t="s">
        <v>79</v>
      </c>
      <c r="C48" s="71"/>
      <c r="D48" s="71"/>
      <c r="E48" s="72"/>
    </row>
    <row r="49" ht="15.75" thickTop="1" x14ac:dyDescent="0.25"/>
  </sheetData>
  <sheetProtection algorithmName="SHA-512" hashValue="OgmmA0g527auhd5P8AWDqBKM7L/S/d8ZV6bhXffMK5riUDgc3ROVXCr5xhN+jvotmA9aSznGz1VJCbhpQ+4ODw==" saltValue="lr/5XV9V8i7WcmhfnvTykQ==" spinCount="100000" sheet="1" objects="1" scenarios="1"/>
  <mergeCells count="4">
    <mergeCell ref="B44:C44"/>
    <mergeCell ref="B46:C46"/>
    <mergeCell ref="B43:C43"/>
    <mergeCell ref="B42:C42"/>
  </mergeCells>
  <dataValidations disablePrompts="1" count="4">
    <dataValidation type="custom" allowBlank="1" showInputMessage="1" showErrorMessage="1" error="Only one vehicle configuration may be used on each spreadsheet." sqref="D7" xr:uid="{00000000-0002-0000-0000-000000000000}">
      <formula1>IF(SUM(D12:D14)=0,TRUE,FALSE)</formula1>
    </dataValidation>
    <dataValidation type="list" allowBlank="1" showInputMessage="1" showErrorMessage="1" sqref="D20:D33" xr:uid="{00000000-0002-0000-0000-000001000000}">
      <formula1>"Yes, "</formula1>
    </dataValidation>
    <dataValidation type="custom" allowBlank="1" showInputMessage="1" showErrorMessage="1" error="Only one vehicle configuration may be used on each spreadsheet." sqref="D10:D12" xr:uid="{00000000-0002-0000-0000-000002000000}">
      <formula1>IF(SUM(D15:D15)=0,TRUE,FALSE)</formula1>
    </dataValidation>
    <dataValidation type="custom" allowBlank="1" showInputMessage="1" showErrorMessage="1" error="Only one vehicle configuration may be used on each spreadsheet." sqref="D13:D14" xr:uid="{00000000-0002-0000-0000-000003000000}">
      <formula1>IF(SUM(D16:D18)=0,TRUE,FALSE)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3" t="s">
        <v>1</v>
      </c>
    </row>
    <row r="2" spans="1:1" ht="180.75" thickBot="1" x14ac:dyDescent="0.3">
      <c r="A2" s="44"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83 - F250</vt:lpstr>
      <vt:lpstr>Instructions</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cp:lastPrinted>2025-07-18T18:37:39Z</cp:lastPrinted>
  <dcterms:created xsi:type="dcterms:W3CDTF">2019-01-03T17:34:12Z</dcterms:created>
  <dcterms:modified xsi:type="dcterms:W3CDTF">2026-03-12T20:34:57Z</dcterms:modified>
  <cp:category/>
  <cp:contentStatus/>
</cp:coreProperties>
</file>