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idson\Desktop\"/>
    </mc:Choice>
  </mc:AlternateContent>
  <bookViews>
    <workbookView xWindow="0" yWindow="0" windowWidth="20160" windowHeight="9050"/>
  </bookViews>
  <sheets>
    <sheet name="Configuration Workshee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D59" i="1" l="1"/>
  <c r="E52" i="1" l="1"/>
  <c r="E51" i="1"/>
  <c r="E50" i="1"/>
  <c r="E49" i="1"/>
  <c r="E48" i="1"/>
  <c r="E47" i="1"/>
  <c r="E46" i="1"/>
  <c r="E45" i="1"/>
  <c r="E44" i="1"/>
  <c r="E43" i="1"/>
  <c r="E42" i="1"/>
  <c r="E41" i="1"/>
  <c r="E35" i="1" l="1"/>
  <c r="E21" i="1"/>
  <c r="E22" i="1"/>
  <c r="E23" i="1"/>
  <c r="E24" i="1"/>
  <c r="E25" i="1"/>
  <c r="E26" i="1"/>
  <c r="E27" i="1"/>
  <c r="E28" i="1"/>
  <c r="E29" i="1"/>
  <c r="E30" i="1"/>
  <c r="E31" i="1"/>
  <c r="E32" i="1"/>
  <c r="E33" i="1"/>
  <c r="E34" i="1"/>
  <c r="E36" i="1"/>
  <c r="E37" i="1"/>
  <c r="E38" i="1"/>
  <c r="E39" i="1"/>
  <c r="E20" i="1"/>
  <c r="E13" i="1" l="1"/>
  <c r="D53" i="1" l="1"/>
  <c r="E11" i="1" l="1"/>
  <c r="E12" i="1"/>
  <c r="E8" i="1" l="1"/>
  <c r="E53" i="1" s="1"/>
  <c r="E55" i="1" s="1"/>
  <c r="E58" i="1" s="1"/>
  <c r="E59" i="1" s="1"/>
</calcChain>
</file>

<file path=xl/sharedStrings.xml><?xml version="1.0" encoding="utf-8"?>
<sst xmlns="http://schemas.openxmlformats.org/spreadsheetml/2006/main" count="131" uniqueCount="119">
  <si>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</si>
  <si>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</si>
  <si>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</si>
  <si>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</si>
  <si>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</si>
  <si>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</si>
  <si>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</si>
  <si>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</si>
  <si>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</si>
  <si>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</si>
  <si>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</si>
  <si>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</si>
  <si>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</si>
  <si>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</si>
  <si>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</si>
  <si>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</si>
  <si>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</si>
  <si>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Total Cost for Each Vehicle</t>
  </si>
  <si>
    <t>Total Cost for All Vehicles</t>
  </si>
  <si>
    <t>This spreadsheet is not a purchase order</t>
  </si>
  <si>
    <t>Available Exterior Colors</t>
  </si>
  <si>
    <t>Option Description</t>
  </si>
  <si>
    <t>LA Safety Inspection Sticker - 2 Year</t>
  </si>
  <si>
    <t>(PW7) Bright White Clear Coat</t>
  </si>
  <si>
    <t>(PR4) Flame Red Clear Coat</t>
  </si>
  <si>
    <t>Tow Hooks</t>
  </si>
  <si>
    <t>Trailer Brake Control</t>
  </si>
  <si>
    <t>XHC</t>
  </si>
  <si>
    <t>Daytime Running Lamps</t>
  </si>
  <si>
    <t>Electric Shift-On-The-Fly Transfer Case (4WD Only)</t>
  </si>
  <si>
    <t>DK3</t>
  </si>
  <si>
    <t>Transfer Case Skid Plate Shield (4WD Only)</t>
  </si>
  <si>
    <t>XEF</t>
  </si>
  <si>
    <t>Bodies</t>
  </si>
  <si>
    <t>220 Amp Alternator</t>
  </si>
  <si>
    <t>BAJ</t>
  </si>
  <si>
    <t>NFA</t>
  </si>
  <si>
    <t>NLL</t>
  </si>
  <si>
    <t>65 MPH Maximum Speed</t>
  </si>
  <si>
    <t>JJ4</t>
  </si>
  <si>
    <t>70 MPH Maximum Speed</t>
  </si>
  <si>
    <t>JJ5</t>
  </si>
  <si>
    <t>77 MPH Maximum Speed</t>
  </si>
  <si>
    <t>JJ9</t>
  </si>
  <si>
    <t>NC</t>
  </si>
  <si>
    <t>Cargo &amp; CHMSL Lamp</t>
  </si>
  <si>
    <t>LPE</t>
  </si>
  <si>
    <t>Delete Front Center Seat</t>
  </si>
  <si>
    <t>CJT</t>
  </si>
  <si>
    <t>XF5</t>
  </si>
  <si>
    <t>Dual Alternators Rated at 440 Amps</t>
  </si>
  <si>
    <t>XF7</t>
  </si>
  <si>
    <t>Carpet Floor Covering</t>
  </si>
  <si>
    <t>CKE</t>
  </si>
  <si>
    <t>TBB</t>
  </si>
  <si>
    <t>AHQ</t>
  </si>
  <si>
    <t>Service Body: SRW 60" CA</t>
  </si>
  <si>
    <t>Service Body: DRW 60" CA</t>
  </si>
  <si>
    <t>Service Body: DRW 60" CA w/ Flip Tops</t>
  </si>
  <si>
    <t>Flat Bed: DRW 60" CA</t>
  </si>
  <si>
    <t>Dump Body: DRW 60" CA</t>
  </si>
  <si>
    <t>Ram 3500 Cab &amp; Chassis Crew Cab</t>
  </si>
  <si>
    <t>Delete Rear Seat</t>
  </si>
  <si>
    <t>CF8</t>
  </si>
  <si>
    <t>Full Size Spare Tire (includes additional waste tire fee)</t>
  </si>
  <si>
    <t>Gooseneck Body: DRW 60" CA</t>
  </si>
  <si>
    <t>Contract Line</t>
  </si>
  <si>
    <t>Delivery ARO</t>
  </si>
  <si>
    <t>Agency  Information</t>
  </si>
  <si>
    <t>Delivery Point of Contact Name:</t>
  </si>
  <si>
    <t>LPAA Approval No</t>
  </si>
  <si>
    <t>Phone:</t>
  </si>
  <si>
    <t>Email:</t>
  </si>
  <si>
    <t>Shopping Cart</t>
  </si>
  <si>
    <t>Vendor Information</t>
  </si>
  <si>
    <t>Mike Solomon</t>
  </si>
  <si>
    <t xml:space="preserve">Vendor No. </t>
  </si>
  <si>
    <t>msolomon@courtesyautomotive.com</t>
  </si>
  <si>
    <t>337-909-2111</t>
  </si>
  <si>
    <t>Order Sheet Instructions</t>
  </si>
  <si>
    <t>90-210 days</t>
  </si>
  <si>
    <t>Max Tow Package (diesel only)</t>
  </si>
  <si>
    <t>AJW</t>
  </si>
  <si>
    <t>Power Accessory Group (Includes power windows and door locks)  STD</t>
  </si>
  <si>
    <t>CM DT-9</t>
  </si>
  <si>
    <t>RUGBY 9'</t>
  </si>
  <si>
    <t>Dual Alternators Rated at 380 Amps GAS ONLY</t>
  </si>
  <si>
    <t>Courtesy Dodge</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</si>
  <si>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</si>
  <si>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Agency Name</t>
  </si>
  <si>
    <t>6108D54</t>
  </si>
  <si>
    <t>6108D54F</t>
  </si>
  <si>
    <t>Service Body: DRW 84" CA</t>
  </si>
  <si>
    <t>6132D54</t>
  </si>
  <si>
    <t>Service Body: DRW 84" CA w. Flip Tops</t>
  </si>
  <si>
    <t>6132D54F</t>
  </si>
  <si>
    <t>CM PL-9</t>
  </si>
  <si>
    <t>Gooseneck Body: DRW 84" CA</t>
  </si>
  <si>
    <t>CM DT-11</t>
  </si>
  <si>
    <t>Flat Bed: DRW 84" CA</t>
  </si>
  <si>
    <t>CM PL-12</t>
  </si>
  <si>
    <t>Dump Body: DRW 84" CA</t>
  </si>
  <si>
    <t>RUGBY 11'</t>
  </si>
  <si>
    <t>2" Rear Receiver Hitch w/ 7-way Plug for Service, Dump, and Platform Body</t>
  </si>
  <si>
    <t>DD3L93</t>
  </si>
  <si>
    <t>DD3L93 - WLA</t>
  </si>
  <si>
    <t>DD8L93</t>
  </si>
  <si>
    <t>STD</t>
  </si>
  <si>
    <t>LA DEQ Waste Tire Fee (4 tires X $2.25 each)</t>
  </si>
  <si>
    <t>RWD w/ 6.7L I6 Cummins Turbo Diesel Engine</t>
  </si>
  <si>
    <t>4WD w/ 6.7L I6 Cummins Turbo Diesel Engine</t>
  </si>
  <si>
    <t>6.7L I6 Diesel Engine w/ 6-Speed AISIN AS66RC HD Transmission</t>
  </si>
  <si>
    <t>DRW</t>
  </si>
  <si>
    <t>4WD w/ 6.7L I6 Diesel Engine &amp; DRW</t>
  </si>
  <si>
    <t>(PX8) Black Clear Coat</t>
  </si>
  <si>
    <t>22 Gallon Midship Fuel Tank (Del. rear 52 gallon tank, moves DEF tank outside of frame)</t>
  </si>
  <si>
    <t>Dual Fuel Tank (52 &amp; 22 Gal, moves DEF tank outside of frame, 84" CA only)</t>
  </si>
  <si>
    <t>DD3L93 - DF2</t>
  </si>
  <si>
    <t>DD8L93-WLA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</si>
</sst>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2"/>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thin">
        <color indexed="64"/>
      </top>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3" fillId="0" borderId="0" xfId="0" applyFont="1"/>
    <xf numFmtId="0" fontId="5" fillId="0" borderId="10" xfId="0" applyFont="1" applyBorder="1" applyAlignment="1" applyProtection="1">
      <alignment horizontal="center" wrapText="1"/>
      <protection hidden="1"/>
    </xf>
    <xf numFmtId="0" fontId="6" fillId="0" borderId="13" xfId="0" applyFont="1" applyFill="1" applyBorder="1" applyAlignment="1" applyProtection="1">
      <alignment horizontal="center"/>
      <protection hidden="1"/>
    </xf>
    <xf numFmtId="0" fontId="5" fillId="0" borderId="13" xfId="0" applyFont="1" applyFill="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5" borderId="18" xfId="0" applyFont="1" applyFill="1" applyBorder="1" applyAlignment="1" applyProtection="1">
      <alignment wrapText="1"/>
      <protection hidden="1"/>
    </xf>
    <xf numFmtId="0" fontId="3" fillId="5" borderId="19" xfId="0" applyFont="1" applyFill="1" applyBorder="1" applyAlignment="1" applyProtection="1">
      <alignment wrapText="1"/>
      <protection hidden="1"/>
    </xf>
    <xf numFmtId="44" fontId="3" fillId="5" borderId="19" xfId="1" applyFont="1" applyFill="1" applyBorder="1" applyProtection="1">
      <protection hidden="1"/>
    </xf>
    <xf numFmtId="44" fontId="3" fillId="5" borderId="26" xfId="1" applyFont="1" applyFill="1" applyBorder="1" applyProtection="1">
      <protection hidden="1"/>
    </xf>
    <xf numFmtId="44" fontId="3" fillId="0" borderId="6" xfId="0" applyNumberFormat="1" applyFont="1" applyBorder="1" applyProtection="1">
      <protection hidden="1"/>
    </xf>
    <xf numFmtId="0" fontId="3" fillId="0" borderId="18" xfId="0" applyFont="1" applyBorder="1" applyAlignment="1" applyProtection="1">
      <alignment horizontal="center" wrapText="1"/>
      <protection hidden="1"/>
    </xf>
    <xf numFmtId="0" fontId="3" fillId="2" borderId="22" xfId="0" applyFont="1" applyFill="1" applyBorder="1" applyAlignment="1" applyProtection="1">
      <alignment horizontal="center" wrapText="1"/>
      <protection locked="0"/>
    </xf>
    <xf numFmtId="0" fontId="3" fillId="5" borderId="29" xfId="0" applyFont="1" applyFill="1" applyBorder="1" applyAlignment="1" applyProtection="1">
      <alignment horizontal="center" wrapText="1"/>
      <protection hidden="1"/>
    </xf>
    <xf numFmtId="0" fontId="3" fillId="0" borderId="21" xfId="0" applyFont="1" applyBorder="1" applyAlignment="1" applyProtection="1">
      <alignment horizontal="center" wrapText="1"/>
      <protection hidden="1"/>
    </xf>
    <xf numFmtId="0" fontId="3" fillId="0" borderId="30" xfId="0" applyFont="1" applyBorder="1"/>
    <xf numFmtId="0" fontId="3" fillId="5" borderId="16" xfId="0" applyFont="1" applyFill="1" applyBorder="1" applyAlignment="1" applyProtection="1">
      <alignment horizontal="center" wrapText="1"/>
      <protection locked="0"/>
    </xf>
    <xf numFmtId="0" fontId="3" fillId="0" borderId="17" xfId="0" applyFont="1" applyBorder="1" applyAlignment="1" applyProtection="1">
      <alignment horizontal="center" wrapText="1"/>
      <protection hidden="1"/>
    </xf>
    <xf numFmtId="0" fontId="3" fillId="0" borderId="19" xfId="0" applyFont="1" applyBorder="1" applyAlignment="1" applyProtection="1">
      <alignment horizontal="center"/>
      <protection hidden="1"/>
    </xf>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44" fontId="3" fillId="0" borderId="20" xfId="0" applyNumberFormat="1" applyFont="1" applyFill="1" applyBorder="1" applyProtection="1">
      <protection hidden="1"/>
    </xf>
    <xf numFmtId="0" fontId="3" fillId="0" borderId="24" xfId="0" applyFont="1" applyBorder="1" applyProtection="1">
      <protection hidden="1"/>
    </xf>
    <xf numFmtId="44" fontId="3" fillId="0" borderId="25" xfId="0" applyNumberFormat="1" applyFont="1" applyBorder="1" applyProtection="1">
      <protection hidden="1"/>
    </xf>
    <xf numFmtId="0" fontId="3" fillId="0" borderId="0" xfId="0" applyFont="1" applyFill="1"/>
    <xf numFmtId="0" fontId="3" fillId="0" borderId="19" xfId="0" applyFont="1" applyFill="1" applyBorder="1" applyAlignment="1">
      <alignment horizontal="right"/>
    </xf>
    <xf numFmtId="0" fontId="3" fillId="0" borderId="19" xfId="0" applyFont="1" applyFill="1" applyBorder="1"/>
    <xf numFmtId="0" fontId="6" fillId="0" borderId="28" xfId="0" applyFont="1" applyBorder="1" applyAlignment="1">
      <alignment horizontal="right" vertical="top" wrapText="1"/>
    </xf>
    <xf numFmtId="0" fontId="3" fillId="0" borderId="19" xfId="0" applyFont="1" applyFill="1" applyBorder="1" applyAlignment="1">
      <alignment vertical="center"/>
    </xf>
    <xf numFmtId="0" fontId="6" fillId="0" borderId="19" xfId="0" applyFont="1" applyBorder="1" applyAlignment="1">
      <alignment horizontal="center" vertical="center"/>
    </xf>
    <xf numFmtId="0" fontId="3" fillId="2" borderId="19" xfId="0" applyFont="1" applyFill="1" applyBorder="1" applyAlignment="1" applyProtection="1">
      <alignment horizontal="left"/>
      <protection locked="0"/>
    </xf>
    <xf numFmtId="0" fontId="7" fillId="0" borderId="11" xfId="0" applyFont="1" applyFill="1" applyBorder="1" applyAlignment="1" applyProtection="1">
      <alignment horizontal="center"/>
      <protection hidden="1"/>
    </xf>
    <xf numFmtId="0" fontId="3" fillId="2" borderId="19" xfId="0" applyFont="1" applyFill="1" applyBorder="1" applyAlignment="1" applyProtection="1">
      <alignment horizontal="left" wrapText="1"/>
      <protection locked="0"/>
    </xf>
    <xf numFmtId="0" fontId="8" fillId="0" borderId="13" xfId="0" applyFont="1" applyBorder="1" applyAlignment="1" applyProtection="1">
      <alignment horizontal="center"/>
      <protection hidden="1"/>
    </xf>
    <xf numFmtId="0" fontId="3" fillId="0" borderId="19" xfId="0" applyFont="1" applyBorder="1" applyAlignment="1" applyProtection="1">
      <alignment horizontal="center"/>
      <protection hidden="1"/>
    </xf>
    <xf numFmtId="44" fontId="3" fillId="0" borderId="19" xfId="1" applyFont="1" applyFill="1" applyBorder="1" applyAlignment="1" applyProtection="1">
      <protection hidden="1"/>
    </xf>
    <xf numFmtId="44" fontId="1" fillId="5" borderId="19" xfId="1" applyFont="1" applyFill="1" applyBorder="1" applyAlignment="1" applyProtection="1">
      <protection hidden="1"/>
    </xf>
    <xf numFmtId="44" fontId="1" fillId="0" borderId="19" xfId="1" applyFont="1" applyFill="1" applyBorder="1" applyAlignment="1" applyProtection="1">
      <protection hidden="1"/>
    </xf>
    <xf numFmtId="44" fontId="0" fillId="5" borderId="19" xfId="1" applyFont="1" applyFill="1" applyBorder="1" applyAlignment="1" applyProtection="1">
      <alignment horizontal="right"/>
      <protection hidden="1"/>
    </xf>
    <xf numFmtId="0" fontId="3" fillId="2" borderId="30" xfId="0" applyFont="1" applyFill="1" applyBorder="1" applyAlignment="1" applyProtection="1">
      <alignment horizontal="center" wrapText="1"/>
      <protection locked="0"/>
    </xf>
    <xf numFmtId="44" fontId="0" fillId="0" borderId="19" xfId="1" applyFont="1" applyFill="1" applyBorder="1" applyAlignment="1" applyProtection="1">
      <alignment horizontal="right"/>
      <protection hidden="1"/>
    </xf>
    <xf numFmtId="0" fontId="3" fillId="0" borderId="18" xfId="0" applyFont="1" applyFill="1" applyBorder="1" applyAlignment="1" applyProtection="1">
      <alignment horizontal="right"/>
      <protection hidden="1"/>
    </xf>
    <xf numFmtId="0" fontId="3" fillId="0" borderId="19" xfId="0" applyFont="1" applyFill="1" applyBorder="1" applyAlignment="1" applyProtection="1">
      <alignment horizontal="right"/>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3" fillId="0" borderId="19" xfId="0" applyFont="1" applyFill="1" applyBorder="1" applyAlignment="1">
      <alignment horizontal="left" vertical="center"/>
    </xf>
    <xf numFmtId="164" fontId="3" fillId="0" borderId="19" xfId="0" applyNumberFormat="1" applyFont="1" applyFill="1" applyBorder="1" applyAlignment="1">
      <alignment horizontal="left"/>
    </xf>
    <xf numFmtId="164" fontId="3" fillId="0" borderId="22" xfId="0" applyNumberFormat="1" applyFont="1" applyFill="1" applyBorder="1" applyAlignment="1">
      <alignment horizontal="left"/>
    </xf>
    <xf numFmtId="0" fontId="3" fillId="0" borderId="26" xfId="0" applyFont="1" applyFill="1" applyBorder="1" applyAlignment="1">
      <alignment horizontal="left"/>
    </xf>
    <xf numFmtId="0" fontId="3" fillId="0" borderId="5" xfId="0" applyFont="1" applyFill="1" applyBorder="1" applyAlignment="1">
      <alignment horizontal="left"/>
    </xf>
    <xf numFmtId="0" fontId="3" fillId="0" borderId="27" xfId="0" applyFont="1" applyFill="1" applyBorder="1" applyAlignment="1">
      <alignment horizontal="left"/>
    </xf>
    <xf numFmtId="0" fontId="7" fillId="4" borderId="19"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6" xfId="0" applyFont="1" applyFill="1" applyBorder="1" applyAlignment="1" applyProtection="1">
      <alignment horizontal="center" wrapText="1"/>
      <protection locked="0"/>
    </xf>
    <xf numFmtId="0" fontId="3" fillId="2" borderId="27" xfId="0" applyFont="1" applyFill="1" applyBorder="1" applyAlignment="1" applyProtection="1">
      <alignment horizontal="center" wrapText="1"/>
      <protection locked="0"/>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vertical="top" wrapText="1"/>
      <protection hidden="1"/>
    </xf>
    <xf numFmtId="0" fontId="3" fillId="5" borderId="8" xfId="0" applyFont="1" applyFill="1" applyBorder="1" applyAlignment="1" applyProtection="1">
      <alignment horizontal="left" vertical="top" wrapText="1"/>
      <protection hidden="1"/>
    </xf>
    <xf numFmtId="0" fontId="3" fillId="5" borderId="9" xfId="0" applyFont="1" applyFill="1" applyBorder="1" applyAlignment="1" applyProtection="1">
      <alignment horizontal="left" vertical="top" wrapText="1"/>
      <protection hidden="1"/>
    </xf>
    <xf numFmtId="0" fontId="3" fillId="0" borderId="14" xfId="0" applyFont="1" applyBorder="1" applyAlignment="1" applyProtection="1">
      <alignment horizontal="center"/>
      <protection hidden="1"/>
    </xf>
    <xf numFmtId="0" fontId="3" fillId="0" borderId="11" xfId="0" applyFont="1" applyBorder="1" applyAlignment="1" applyProtection="1">
      <alignment horizontal="center"/>
      <protection hidden="1"/>
    </xf>
    <xf numFmtId="0" fontId="7" fillId="4" borderId="18"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23" xfId="0" applyFont="1" applyBorder="1" applyAlignment="1" applyProtection="1">
      <alignment horizontal="center"/>
      <protection hidden="1"/>
    </xf>
    <xf numFmtId="0" fontId="3" fillId="0" borderId="24"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tabSelected="1" workbookViewId="0">
      <selection activeCell="D13" sqref="D13"/>
    </sheetView>
  </sheetViews>
  <sheetFormatPr defaultColWidth="8.81640625" defaultRowHeight="14.5" x14ac:dyDescent="0.35"/>
  <cols>
    <col min="1" max="1" width="33.54296875" style="1" customWidth="1"/>
    <col min="2" max="2" width="14.453125" style="1" customWidth="1"/>
    <col min="3" max="3" width="16.54296875" style="1" customWidth="1"/>
    <col min="4" max="4" width="17.453125" style="1" bestFit="1" customWidth="1"/>
    <col min="5" max="5" width="16.54296875" style="1" customWidth="1"/>
    <col min="6" max="16384" width="8.81640625" style="1"/>
  </cols>
  <sheetData>
    <row r="1" spans="1:6" ht="27.25" customHeight="1" thickTop="1" x14ac:dyDescent="0.45">
      <c r="A1" s="70" t="s">
        <v>19</v>
      </c>
      <c r="B1" s="71"/>
      <c r="C1" s="71"/>
      <c r="D1" s="71"/>
      <c r="E1" s="72"/>
    </row>
    <row r="2" spans="1:6" ht="21" x14ac:dyDescent="0.5">
      <c r="A2" s="73" t="s">
        <v>79</v>
      </c>
      <c r="B2" s="74"/>
      <c r="C2" s="74"/>
      <c r="D2" s="74"/>
      <c r="E2" s="75"/>
    </row>
    <row r="3" spans="1:6" ht="181" customHeight="1" thickBot="1" x14ac:dyDescent="0.4">
      <c r="A3" s="76" t="s">
        <v>88</v>
      </c>
      <c r="B3" s="77"/>
      <c r="C3" s="77"/>
      <c r="D3" s="77"/>
      <c r="E3" s="78"/>
    </row>
    <row r="4" spans="1:6" ht="42.5" thickBot="1" x14ac:dyDescent="0.55000000000000004">
      <c r="A4" s="2" t="s">
        <v>61</v>
      </c>
      <c r="B4" s="3" t="s">
        <v>66</v>
      </c>
      <c r="C4" s="4">
        <v>86</v>
      </c>
      <c r="D4" s="3" t="s">
        <v>67</v>
      </c>
      <c r="E4" s="41" t="s">
        <v>80</v>
      </c>
    </row>
    <row r="5" spans="1:6" ht="21.25" customHeight="1" thickBot="1" x14ac:dyDescent="0.4">
      <c r="A5" s="5" t="s">
        <v>12</v>
      </c>
      <c r="B5" s="43">
        <v>4400020875</v>
      </c>
      <c r="C5" s="6" t="s">
        <v>13</v>
      </c>
      <c r="D5" s="79" t="s">
        <v>87</v>
      </c>
      <c r="E5" s="80"/>
    </row>
    <row r="6" spans="1:6" ht="21" x14ac:dyDescent="0.5">
      <c r="A6" s="67" t="s">
        <v>1</v>
      </c>
      <c r="B6" s="68"/>
      <c r="C6" s="68"/>
      <c r="D6" s="68"/>
      <c r="E6" s="69"/>
    </row>
    <row r="7" spans="1:6" x14ac:dyDescent="0.35">
      <c r="A7" s="7" t="s">
        <v>2</v>
      </c>
      <c r="B7" s="8" t="s">
        <v>3</v>
      </c>
      <c r="C7" s="8" t="s">
        <v>0</v>
      </c>
      <c r="D7" s="8" t="s">
        <v>4</v>
      </c>
      <c r="E7" s="9" t="s">
        <v>5</v>
      </c>
    </row>
    <row r="8" spans="1:6" ht="33" customHeight="1" x14ac:dyDescent="0.35">
      <c r="A8" s="10" t="s">
        <v>109</v>
      </c>
      <c r="B8" s="11" t="s">
        <v>104</v>
      </c>
      <c r="C8" s="12">
        <v>34680</v>
      </c>
      <c r="D8" s="13"/>
      <c r="E8" s="14">
        <f>$C8*D8</f>
        <v>0</v>
      </c>
    </row>
    <row r="9" spans="1:6" ht="18.5" x14ac:dyDescent="0.45">
      <c r="A9" s="88" t="s">
        <v>14</v>
      </c>
      <c r="B9" s="89"/>
      <c r="C9" s="89"/>
      <c r="D9" s="89"/>
      <c r="E9" s="90"/>
    </row>
    <row r="10" spans="1:6" x14ac:dyDescent="0.35">
      <c r="A10" s="15" t="s">
        <v>10</v>
      </c>
      <c r="B10" s="8" t="s">
        <v>3</v>
      </c>
      <c r="C10" s="8" t="s">
        <v>0</v>
      </c>
      <c r="D10" s="8" t="s">
        <v>4</v>
      </c>
      <c r="E10" s="9" t="s">
        <v>5</v>
      </c>
    </row>
    <row r="11" spans="1:6" ht="33" customHeight="1" x14ac:dyDescent="0.35">
      <c r="A11" s="10" t="s">
        <v>110</v>
      </c>
      <c r="B11" s="11" t="s">
        <v>106</v>
      </c>
      <c r="C11" s="12">
        <v>37848</v>
      </c>
      <c r="D11" s="13"/>
      <c r="E11" s="14">
        <f t="shared" ref="E11:E12" si="0">$C11*D11</f>
        <v>0</v>
      </c>
    </row>
    <row r="12" spans="1:6" ht="33" customHeight="1" x14ac:dyDescent="0.35">
      <c r="A12" s="16" t="s">
        <v>111</v>
      </c>
      <c r="B12" s="17" t="s">
        <v>117</v>
      </c>
      <c r="C12" s="18">
        <v>36152</v>
      </c>
      <c r="D12" s="13"/>
      <c r="E12" s="14">
        <f t="shared" si="0"/>
        <v>0</v>
      </c>
    </row>
    <row r="13" spans="1:6" ht="33" customHeight="1" x14ac:dyDescent="0.35">
      <c r="A13" s="10" t="s">
        <v>112</v>
      </c>
      <c r="B13" s="17" t="s">
        <v>105</v>
      </c>
      <c r="C13" s="19">
        <v>35964</v>
      </c>
      <c r="D13" s="13"/>
      <c r="E13" s="20">
        <f>$C13*D13</f>
        <v>0</v>
      </c>
    </row>
    <row r="14" spans="1:6" customFormat="1" ht="33" customHeight="1" x14ac:dyDescent="0.35">
      <c r="A14" s="16" t="s">
        <v>113</v>
      </c>
      <c r="B14" s="17" t="s">
        <v>118</v>
      </c>
      <c r="C14" s="18">
        <v>39132</v>
      </c>
      <c r="D14" s="13"/>
      <c r="E14" s="20">
        <f>$C14*D14</f>
        <v>0</v>
      </c>
      <c r="F14" s="1"/>
    </row>
    <row r="15" spans="1:6" ht="18.5" x14ac:dyDescent="0.45">
      <c r="A15" s="91" t="s">
        <v>20</v>
      </c>
      <c r="B15" s="92"/>
      <c r="C15" s="92"/>
      <c r="D15" s="92"/>
      <c r="E15" s="93"/>
    </row>
    <row r="16" spans="1:6" customFormat="1" ht="29" x14ac:dyDescent="0.35">
      <c r="A16" s="21" t="s">
        <v>23</v>
      </c>
      <c r="B16" s="49"/>
      <c r="C16" s="21" t="s">
        <v>114</v>
      </c>
      <c r="D16" s="49"/>
      <c r="E16" s="23"/>
      <c r="F16" s="1"/>
    </row>
    <row r="17" spans="1:5" x14ac:dyDescent="0.35">
      <c r="A17" s="24" t="s">
        <v>24</v>
      </c>
      <c r="B17" s="22"/>
      <c r="C17" s="25"/>
      <c r="D17" s="26"/>
      <c r="E17" s="27"/>
    </row>
    <row r="18" spans="1:5" ht="18.5" x14ac:dyDescent="0.45">
      <c r="A18" s="85" t="s">
        <v>6</v>
      </c>
      <c r="B18" s="86"/>
      <c r="C18" s="86"/>
      <c r="D18" s="86"/>
      <c r="E18" s="87"/>
    </row>
    <row r="19" spans="1:5" x14ac:dyDescent="0.35">
      <c r="A19" s="7" t="s">
        <v>21</v>
      </c>
      <c r="B19" s="8" t="s">
        <v>7</v>
      </c>
      <c r="C19" s="8" t="s">
        <v>8</v>
      </c>
      <c r="D19" s="8" t="s">
        <v>9</v>
      </c>
      <c r="E19" s="9" t="s">
        <v>5</v>
      </c>
    </row>
    <row r="20" spans="1:5" x14ac:dyDescent="0.35">
      <c r="A20" s="10" t="s">
        <v>34</v>
      </c>
      <c r="B20" s="28" t="s">
        <v>35</v>
      </c>
      <c r="C20" s="46">
        <v>225</v>
      </c>
      <c r="D20" s="13"/>
      <c r="E20" s="14">
        <f t="shared" ref="E20:E34" si="1">IF(D20="Yes",$C20*SUM($D$8:$D$14),0)</f>
        <v>0</v>
      </c>
    </row>
    <row r="21" spans="1:5" ht="43.5" x14ac:dyDescent="0.35">
      <c r="A21" s="10" t="s">
        <v>115</v>
      </c>
      <c r="B21" s="28" t="s">
        <v>36</v>
      </c>
      <c r="C21" s="46">
        <v>115</v>
      </c>
      <c r="D21" s="13"/>
      <c r="E21" s="14">
        <f t="shared" si="1"/>
        <v>0</v>
      </c>
    </row>
    <row r="22" spans="1:5" ht="43.5" x14ac:dyDescent="0.35">
      <c r="A22" s="10" t="s">
        <v>116</v>
      </c>
      <c r="B22" s="28" t="s">
        <v>37</v>
      </c>
      <c r="C22" s="46">
        <v>640</v>
      </c>
      <c r="D22" s="13"/>
      <c r="E22" s="14">
        <f t="shared" si="1"/>
        <v>0</v>
      </c>
    </row>
    <row r="23" spans="1:5" x14ac:dyDescent="0.35">
      <c r="A23" s="10" t="s">
        <v>38</v>
      </c>
      <c r="B23" s="28" t="s">
        <v>39</v>
      </c>
      <c r="C23" s="46">
        <v>88</v>
      </c>
      <c r="D23" s="13"/>
      <c r="E23" s="14">
        <f t="shared" si="1"/>
        <v>0</v>
      </c>
    </row>
    <row r="24" spans="1:5" x14ac:dyDescent="0.35">
      <c r="A24" s="10" t="s">
        <v>40</v>
      </c>
      <c r="B24" s="28" t="s">
        <v>41</v>
      </c>
      <c r="C24" s="46">
        <v>88</v>
      </c>
      <c r="D24" s="13"/>
      <c r="E24" s="14">
        <f t="shared" si="1"/>
        <v>0</v>
      </c>
    </row>
    <row r="25" spans="1:5" x14ac:dyDescent="0.35">
      <c r="A25" s="10" t="s">
        <v>42</v>
      </c>
      <c r="B25" s="28" t="s">
        <v>43</v>
      </c>
      <c r="C25" s="46">
        <v>88</v>
      </c>
      <c r="D25" s="13"/>
      <c r="E25" s="14">
        <f t="shared" si="1"/>
        <v>0</v>
      </c>
    </row>
    <row r="26" spans="1:5" x14ac:dyDescent="0.35">
      <c r="A26" s="10" t="s">
        <v>45</v>
      </c>
      <c r="B26" s="28" t="s">
        <v>46</v>
      </c>
      <c r="C26" s="46">
        <v>88</v>
      </c>
      <c r="D26" s="13"/>
      <c r="E26" s="14">
        <f t="shared" si="1"/>
        <v>0</v>
      </c>
    </row>
    <row r="27" spans="1:5" x14ac:dyDescent="0.35">
      <c r="A27" s="10" t="s">
        <v>28</v>
      </c>
      <c r="B27" s="28" t="s">
        <v>107</v>
      </c>
      <c r="C27" s="50" t="s">
        <v>44</v>
      </c>
      <c r="D27" s="13"/>
      <c r="E27" s="14">
        <f t="shared" si="1"/>
        <v>0</v>
      </c>
    </row>
    <row r="28" spans="1:5" x14ac:dyDescent="0.35">
      <c r="A28" s="10" t="s">
        <v>47</v>
      </c>
      <c r="B28" s="28" t="s">
        <v>48</v>
      </c>
      <c r="C28" s="46">
        <v>-19</v>
      </c>
      <c r="D28" s="13"/>
      <c r="E28" s="14">
        <f t="shared" si="1"/>
        <v>0</v>
      </c>
    </row>
    <row r="29" spans="1:5" x14ac:dyDescent="0.35">
      <c r="A29" s="10" t="s">
        <v>62</v>
      </c>
      <c r="B29" s="28" t="s">
        <v>63</v>
      </c>
      <c r="C29" s="46">
        <v>-47</v>
      </c>
      <c r="D29" s="13"/>
      <c r="E29" s="14">
        <f t="shared" si="1"/>
        <v>0</v>
      </c>
    </row>
    <row r="30" spans="1:5" ht="29" x14ac:dyDescent="0.35">
      <c r="A30" s="10" t="s">
        <v>86</v>
      </c>
      <c r="B30" s="28" t="s">
        <v>49</v>
      </c>
      <c r="C30" s="46">
        <v>364</v>
      </c>
      <c r="D30" s="13"/>
      <c r="E30" s="14">
        <f t="shared" si="1"/>
        <v>0</v>
      </c>
    </row>
    <row r="31" spans="1:5" x14ac:dyDescent="0.35">
      <c r="A31" s="10" t="s">
        <v>50</v>
      </c>
      <c r="B31" s="28" t="s">
        <v>51</v>
      </c>
      <c r="C31" s="46">
        <v>364</v>
      </c>
      <c r="D31" s="13"/>
      <c r="E31" s="14">
        <f t="shared" si="1"/>
        <v>0</v>
      </c>
    </row>
    <row r="32" spans="1:5" x14ac:dyDescent="0.35">
      <c r="A32" s="10" t="s">
        <v>52</v>
      </c>
      <c r="B32" s="28" t="s">
        <v>53</v>
      </c>
      <c r="C32" s="46">
        <v>139</v>
      </c>
      <c r="D32" s="13"/>
      <c r="E32" s="14">
        <f t="shared" si="1"/>
        <v>0</v>
      </c>
    </row>
    <row r="33" spans="1:6" ht="29" x14ac:dyDescent="0.35">
      <c r="A33" s="10" t="s">
        <v>64</v>
      </c>
      <c r="B33" s="28" t="s">
        <v>54</v>
      </c>
      <c r="C33" s="47">
        <v>364</v>
      </c>
      <c r="D33" s="13"/>
      <c r="E33" s="14">
        <f t="shared" si="1"/>
        <v>0</v>
      </c>
    </row>
    <row r="34" spans="1:6" x14ac:dyDescent="0.35">
      <c r="A34" s="10" t="s">
        <v>81</v>
      </c>
      <c r="B34" s="28" t="s">
        <v>55</v>
      </c>
      <c r="C34" s="47">
        <v>640</v>
      </c>
      <c r="D34" s="13"/>
      <c r="E34" s="14">
        <f t="shared" si="1"/>
        <v>0</v>
      </c>
    </row>
    <row r="35" spans="1:6" ht="30.75" customHeight="1" x14ac:dyDescent="0.35">
      <c r="A35" s="10" t="s">
        <v>83</v>
      </c>
      <c r="B35" s="28" t="s">
        <v>82</v>
      </c>
      <c r="C35" s="48" t="s">
        <v>107</v>
      </c>
      <c r="D35" s="13"/>
      <c r="E35" s="14">
        <f>IF(D35="YES","NC",0)</f>
        <v>0</v>
      </c>
    </row>
    <row r="36" spans="1:6" x14ac:dyDescent="0.35">
      <c r="A36" s="10" t="s">
        <v>25</v>
      </c>
      <c r="B36" s="28" t="s">
        <v>107</v>
      </c>
      <c r="C36" s="50" t="s">
        <v>44</v>
      </c>
      <c r="D36" s="13"/>
      <c r="E36" s="14">
        <f>IF(D36="Yes",$C36*SUM($D$8:$D$14),0)</f>
        <v>0</v>
      </c>
    </row>
    <row r="37" spans="1:6" x14ac:dyDescent="0.35">
      <c r="A37" s="10" t="s">
        <v>26</v>
      </c>
      <c r="B37" s="28" t="s">
        <v>27</v>
      </c>
      <c r="C37" s="46">
        <v>341</v>
      </c>
      <c r="D37" s="13"/>
      <c r="E37" s="14">
        <f>IF(D37="Yes",$C37*SUM($D$8:$D$14),0)</f>
        <v>0</v>
      </c>
    </row>
    <row r="38" spans="1:6" ht="29" x14ac:dyDescent="0.35">
      <c r="A38" s="16" t="s">
        <v>29</v>
      </c>
      <c r="B38" s="29" t="s">
        <v>30</v>
      </c>
      <c r="C38" s="47">
        <v>272</v>
      </c>
      <c r="D38" s="13"/>
      <c r="E38" s="14">
        <f>IF(D38="Yes",$C38*SUM($D$8:$D$14),0)</f>
        <v>0</v>
      </c>
    </row>
    <row r="39" spans="1:6" ht="29" x14ac:dyDescent="0.35">
      <c r="A39" s="16" t="s">
        <v>31</v>
      </c>
      <c r="B39" s="29" t="s">
        <v>32</v>
      </c>
      <c r="C39" s="47">
        <v>133</v>
      </c>
      <c r="D39" s="13"/>
      <c r="E39" s="14">
        <f>IF(D39="Yes",$C39*SUM($D$8:$D$14),0)</f>
        <v>0</v>
      </c>
    </row>
    <row r="40" spans="1:6" ht="18.5" x14ac:dyDescent="0.45">
      <c r="A40" s="85" t="s">
        <v>33</v>
      </c>
      <c r="B40" s="86"/>
      <c r="C40" s="86"/>
      <c r="D40" s="86"/>
      <c r="E40" s="87"/>
    </row>
    <row r="41" spans="1:6" customFormat="1" x14ac:dyDescent="0.35">
      <c r="A41" s="10" t="s">
        <v>56</v>
      </c>
      <c r="B41" s="44">
        <v>6108</v>
      </c>
      <c r="C41" s="45">
        <v>6397</v>
      </c>
      <c r="D41" s="13"/>
      <c r="E41" s="14">
        <f t="shared" ref="E41:E52" si="2">IF(D41="Yes",$C41*SUM($D$8:$D$15),0)</f>
        <v>0</v>
      </c>
      <c r="F41" s="1"/>
    </row>
    <row r="42" spans="1:6" customFormat="1" x14ac:dyDescent="0.35">
      <c r="A42" s="16" t="s">
        <v>57</v>
      </c>
      <c r="B42" s="29" t="s">
        <v>90</v>
      </c>
      <c r="C42" s="30">
        <v>7374</v>
      </c>
      <c r="D42" s="13"/>
      <c r="E42" s="14">
        <f t="shared" si="2"/>
        <v>0</v>
      </c>
      <c r="F42" s="1"/>
    </row>
    <row r="43" spans="1:6" customFormat="1" x14ac:dyDescent="0.35">
      <c r="A43" s="16" t="s">
        <v>58</v>
      </c>
      <c r="B43" s="29" t="s">
        <v>91</v>
      </c>
      <c r="C43" s="30">
        <v>8254</v>
      </c>
      <c r="D43" s="13"/>
      <c r="E43" s="14">
        <f t="shared" si="2"/>
        <v>0</v>
      </c>
      <c r="F43" s="1"/>
    </row>
    <row r="44" spans="1:6" customFormat="1" x14ac:dyDescent="0.35">
      <c r="A44" s="16" t="s">
        <v>92</v>
      </c>
      <c r="B44" s="29" t="s">
        <v>93</v>
      </c>
      <c r="C44" s="30">
        <v>8790</v>
      </c>
      <c r="D44" s="13"/>
      <c r="E44" s="14">
        <f t="shared" si="2"/>
        <v>0</v>
      </c>
      <c r="F44" s="1"/>
    </row>
    <row r="45" spans="1:6" customFormat="1" x14ac:dyDescent="0.35">
      <c r="A45" s="16" t="s">
        <v>94</v>
      </c>
      <c r="B45" s="29" t="s">
        <v>95</v>
      </c>
      <c r="C45" s="30">
        <v>9886</v>
      </c>
      <c r="D45" s="13"/>
      <c r="E45" s="14">
        <f t="shared" si="2"/>
        <v>0</v>
      </c>
      <c r="F45" s="1"/>
    </row>
    <row r="46" spans="1:6" customFormat="1" x14ac:dyDescent="0.35">
      <c r="A46" s="16" t="s">
        <v>65</v>
      </c>
      <c r="B46" s="29" t="s">
        <v>84</v>
      </c>
      <c r="C46" s="30">
        <v>3390</v>
      </c>
      <c r="D46" s="13"/>
      <c r="E46" s="14">
        <f t="shared" si="2"/>
        <v>0</v>
      </c>
      <c r="F46" s="1"/>
    </row>
    <row r="47" spans="1:6" customFormat="1" x14ac:dyDescent="0.35">
      <c r="A47" s="16" t="s">
        <v>59</v>
      </c>
      <c r="B47" s="29" t="s">
        <v>96</v>
      </c>
      <c r="C47" s="30">
        <v>3334</v>
      </c>
      <c r="D47" s="13"/>
      <c r="E47" s="14">
        <f t="shared" si="2"/>
        <v>0</v>
      </c>
      <c r="F47" s="1"/>
    </row>
    <row r="48" spans="1:6" customFormat="1" x14ac:dyDescent="0.35">
      <c r="A48" s="16" t="s">
        <v>97</v>
      </c>
      <c r="B48" s="29" t="s">
        <v>98</v>
      </c>
      <c r="C48" s="30">
        <v>3585</v>
      </c>
      <c r="D48" s="13"/>
      <c r="E48" s="14">
        <f t="shared" si="2"/>
        <v>0</v>
      </c>
      <c r="F48" s="1"/>
    </row>
    <row r="49" spans="1:6" customFormat="1" x14ac:dyDescent="0.35">
      <c r="A49" s="16" t="s">
        <v>99</v>
      </c>
      <c r="B49" s="29" t="s">
        <v>100</v>
      </c>
      <c r="C49" s="30">
        <v>3786</v>
      </c>
      <c r="D49" s="13"/>
      <c r="E49" s="14">
        <f t="shared" si="2"/>
        <v>0</v>
      </c>
      <c r="F49" s="1"/>
    </row>
    <row r="50" spans="1:6" customFormat="1" x14ac:dyDescent="0.35">
      <c r="A50" s="16" t="s">
        <v>60</v>
      </c>
      <c r="B50" s="29" t="s">
        <v>85</v>
      </c>
      <c r="C50" s="30">
        <v>8388</v>
      </c>
      <c r="D50" s="13"/>
      <c r="E50" s="14">
        <f t="shared" si="2"/>
        <v>0</v>
      </c>
      <c r="F50" s="1"/>
    </row>
    <row r="51" spans="1:6" customFormat="1" x14ac:dyDescent="0.35">
      <c r="A51" s="16" t="s">
        <v>101</v>
      </c>
      <c r="B51" s="29" t="s">
        <v>102</v>
      </c>
      <c r="C51" s="30">
        <v>8575</v>
      </c>
      <c r="D51" s="13"/>
      <c r="E51" s="14">
        <f t="shared" si="2"/>
        <v>0</v>
      </c>
      <c r="F51" s="1"/>
    </row>
    <row r="52" spans="1:6" customFormat="1" ht="29" x14ac:dyDescent="0.35">
      <c r="A52" s="16" t="s">
        <v>103</v>
      </c>
      <c r="B52" s="29"/>
      <c r="C52" s="30">
        <v>700</v>
      </c>
      <c r="D52" s="13"/>
      <c r="E52" s="14">
        <f t="shared" si="2"/>
        <v>0</v>
      </c>
      <c r="F52" s="1"/>
    </row>
    <row r="53" spans="1:6" ht="15" thickBot="1" x14ac:dyDescent="0.4">
      <c r="A53" s="83" t="s">
        <v>18</v>
      </c>
      <c r="B53" s="84"/>
      <c r="C53" s="84"/>
      <c r="D53" s="32" t="str">
        <f>IF(SUM(D8:D12)=0,"",IF(SUM(D8:D12)=1,"1 Vehicle",SUM(D8:D12)&amp;" Vehicles"))</f>
        <v/>
      </c>
      <c r="E53" s="33">
        <f>IF(SUM(D8:D14)=0,0,SUM(E8:E52)/SUM(D8:D14))</f>
        <v>0</v>
      </c>
    </row>
    <row r="54" spans="1:6" customFormat="1" ht="19" thickTop="1" x14ac:dyDescent="0.45">
      <c r="A54" s="81" t="s">
        <v>15</v>
      </c>
      <c r="B54" s="63"/>
      <c r="C54" s="63"/>
      <c r="D54" s="63"/>
      <c r="E54" s="82"/>
      <c r="F54" s="1"/>
    </row>
    <row r="55" spans="1:6" customFormat="1" x14ac:dyDescent="0.35">
      <c r="A55" s="53" t="s">
        <v>16</v>
      </c>
      <c r="B55" s="54"/>
      <c r="C55" s="54"/>
      <c r="D55" s="54"/>
      <c r="E55" s="14">
        <f>ROUND(0.0035*E53,2)</f>
        <v>0</v>
      </c>
      <c r="F55" s="1"/>
    </row>
    <row r="56" spans="1:6" customFormat="1" x14ac:dyDescent="0.35">
      <c r="A56" s="51" t="s">
        <v>108</v>
      </c>
      <c r="B56" s="52"/>
      <c r="C56" s="52"/>
      <c r="D56" s="52"/>
      <c r="E56" s="31">
        <v>9</v>
      </c>
      <c r="F56" s="1"/>
    </row>
    <row r="57" spans="1:6" customFormat="1" x14ac:dyDescent="0.35">
      <c r="A57" s="53" t="s">
        <v>22</v>
      </c>
      <c r="B57" s="54"/>
      <c r="C57" s="54"/>
      <c r="D57" s="54"/>
      <c r="E57" s="14">
        <v>20</v>
      </c>
      <c r="F57" s="1"/>
    </row>
    <row r="58" spans="1:6" customFormat="1" x14ac:dyDescent="0.35">
      <c r="A58" s="55" t="s">
        <v>17</v>
      </c>
      <c r="B58" s="56"/>
      <c r="C58" s="56"/>
      <c r="D58" s="11" t="s">
        <v>11</v>
      </c>
      <c r="E58" s="14">
        <f>IF(SUM(E53:E57)&lt;100,0,SUM(E53:E57))</f>
        <v>0</v>
      </c>
      <c r="F58" s="1"/>
    </row>
    <row r="59" spans="1:6" customFormat="1" x14ac:dyDescent="0.35">
      <c r="A59" s="55" t="s">
        <v>18</v>
      </c>
      <c r="B59" s="56"/>
      <c r="C59" s="56"/>
      <c r="D59" s="11" t="str">
        <f>IF(SUM(D9:D15)=0,"",IF(SUM(D9:D15)=1,"1 Vehicle",SUM(D9:D15)&amp;" Vehicles"))</f>
        <v/>
      </c>
      <c r="E59" s="14">
        <f>E58*SUM(D9:D16)</f>
        <v>0</v>
      </c>
      <c r="F59" s="1"/>
    </row>
    <row r="60" spans="1:6" s="34" customFormat="1" ht="16.149999999999999" customHeight="1" x14ac:dyDescent="0.45">
      <c r="A60" s="63" t="s">
        <v>68</v>
      </c>
      <c r="B60" s="63"/>
      <c r="C60" s="63"/>
      <c r="D60" s="63"/>
      <c r="E60" s="63"/>
    </row>
    <row r="61" spans="1:6" s="34" customFormat="1" x14ac:dyDescent="0.35">
      <c r="A61" s="35" t="s">
        <v>69</v>
      </c>
      <c r="B61" s="64"/>
      <c r="C61" s="64"/>
      <c r="D61" s="36" t="s">
        <v>70</v>
      </c>
      <c r="E61" s="40"/>
    </row>
    <row r="62" spans="1:6" s="34" customFormat="1" x14ac:dyDescent="0.35">
      <c r="A62" s="35" t="s">
        <v>71</v>
      </c>
      <c r="B62" s="64"/>
      <c r="C62" s="64"/>
      <c r="D62" s="36" t="s">
        <v>89</v>
      </c>
      <c r="E62" s="42"/>
    </row>
    <row r="63" spans="1:6" s="34" customFormat="1" x14ac:dyDescent="0.35">
      <c r="A63" s="35" t="s">
        <v>72</v>
      </c>
      <c r="B63" s="65"/>
      <c r="C63" s="66"/>
      <c r="D63" s="36" t="s">
        <v>73</v>
      </c>
      <c r="E63" s="40"/>
    </row>
    <row r="64" spans="1:6" s="34" customFormat="1" ht="16.899999999999999" customHeight="1" thickBot="1" x14ac:dyDescent="0.5">
      <c r="A64" s="63" t="s">
        <v>74</v>
      </c>
      <c r="B64" s="63"/>
      <c r="C64" s="63"/>
      <c r="D64" s="63"/>
      <c r="E64" s="63"/>
    </row>
    <row r="65" spans="1:5" s="34" customFormat="1" x14ac:dyDescent="0.35">
      <c r="A65" s="37" t="s">
        <v>87</v>
      </c>
      <c r="B65" s="57" t="s">
        <v>75</v>
      </c>
      <c r="C65" s="57"/>
      <c r="D65" s="38" t="s">
        <v>76</v>
      </c>
      <c r="E65" s="39">
        <v>310127027</v>
      </c>
    </row>
    <row r="66" spans="1:5" s="34" customFormat="1" x14ac:dyDescent="0.35">
      <c r="A66" s="35" t="s">
        <v>71</v>
      </c>
      <c r="B66" s="58" t="s">
        <v>78</v>
      </c>
      <c r="C66" s="58"/>
      <c r="D66" s="58"/>
      <c r="E66" s="59"/>
    </row>
    <row r="67" spans="1:5" s="34" customFormat="1" x14ac:dyDescent="0.35">
      <c r="A67" s="35" t="s">
        <v>72</v>
      </c>
      <c r="B67" s="60" t="s">
        <v>77</v>
      </c>
      <c r="C67" s="61"/>
      <c r="D67" s="61"/>
      <c r="E67" s="62"/>
    </row>
  </sheetData>
  <sheetProtection algorithmName="SHA-512" hashValue="+Igmikb/jFzaj7OCccltaVe0txvh1sGQmE5gcKlybcwZs6j9K1XupgmAI0qO9WPTzBL9+KgljBphF5fYhvZhmA==" saltValue="UbrppcyRHq2V7I8EdBjQ6w==" spinCount="100000" sheet="1" formatColumns="0" formatRows="0"/>
  <mergeCells count="24">
    <mergeCell ref="A54:E54"/>
    <mergeCell ref="A55:D55"/>
    <mergeCell ref="A53:C53"/>
    <mergeCell ref="A18:E18"/>
    <mergeCell ref="A9:E9"/>
    <mergeCell ref="A15:E15"/>
    <mergeCell ref="A40:E40"/>
    <mergeCell ref="A6:E6"/>
    <mergeCell ref="A1:E1"/>
    <mergeCell ref="A2:E2"/>
    <mergeCell ref="A3:E3"/>
    <mergeCell ref="D5:E5"/>
    <mergeCell ref="B66:E66"/>
    <mergeCell ref="B67:E67"/>
    <mergeCell ref="A60:E60"/>
    <mergeCell ref="B61:C61"/>
    <mergeCell ref="B62:C62"/>
    <mergeCell ref="B63:C63"/>
    <mergeCell ref="A64:E64"/>
    <mergeCell ref="A56:D56"/>
    <mergeCell ref="A57:D57"/>
    <mergeCell ref="A58:C58"/>
    <mergeCell ref="A59:C59"/>
    <mergeCell ref="B65:C65"/>
  </mergeCells>
  <dataValidations count="2">
    <dataValidation type="list" allowBlank="1" showInputMessage="1" showErrorMessage="1" sqref="D41:D52 D20:D39">
      <formula1>"Yes, "</formula1>
    </dataValidation>
    <dataValidation type="custom" allowBlank="1" showInputMessage="1" showErrorMessage="1" error="Only one vehicle configuration may be used on each spreadsheet." sqref="D8">
      <formula1>IF(SUM(D11:D14)=0,TRUE,FALSE)</formula1>
    </dataValidation>
  </dataValidations>
  <pageMargins left="0.7" right="0.7" top="0.75" bottom="0.75" header="0.3" footer="0.3"/>
  <pageSetup scale="91" fitToHeight="0" orientation="portrait" r:id="rId1"/>
  <headerFooter>
    <oddHeader>&amp;CPO# ____________________________&amp;R&amp;P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1CF26F-1D2A-4718-92A8-3A1E6EBD4907}">
  <ds:schemaRefs>
    <ds:schemaRef ds:uri="http://schemas.microsoft.com/sharepoint/v3/contenttype/forms"/>
  </ds:schemaRefs>
</ds:datastoreItem>
</file>

<file path=customXml/itemProps2.xml><?xml version="1.0" encoding="utf-8"?>
<ds:datastoreItem xmlns:ds="http://schemas.openxmlformats.org/officeDocument/2006/customXml" ds:itemID="{436AFF5F-FD34-44C8-8349-783B98EE6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233FFA6-59DF-4D76-8AF2-C1E978EBE727}">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Configuration Worksheet</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Caroline Eidson</cp:lastModifiedBy>
  <cp:lastPrinted>2019-10-21T13:03:19Z</cp:lastPrinted>
  <dcterms:created xsi:type="dcterms:W3CDTF">2016-08-11T20:23:26Z</dcterms:created>
  <dcterms:modified xsi:type="dcterms:W3CDTF">2021-02-02T23:03:19Z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203800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