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Gotrea\Desktop\1 - Contracts\6.1.2023 Award - Order Sheets\"/>
    </mc:Choice>
  </mc:AlternateContent>
  <bookViews>
    <workbookView xWindow="-120" yWindow="-120" windowWidth="29040" windowHeight="15840"/>
  </bookViews>
  <sheets>
    <sheet name="Configuration Worksheet"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3" i="1" l="1"/>
  <c r="E42" i="1"/>
  <c r="E36" i="1" l="1"/>
  <c r="E37" i="1"/>
  <c r="E31" i="1" l="1"/>
  <c r="E32" i="1" l="1"/>
  <c r="E33" i="1"/>
  <c r="E26" i="1" l="1"/>
  <c r="E27" i="1"/>
  <c r="E28" i="1"/>
  <c r="E29" i="1"/>
  <c r="E30" i="1"/>
  <c r="E34" i="1"/>
  <c r="E35" i="1"/>
  <c r="E38" i="1"/>
  <c r="E39" i="1"/>
  <c r="E40" i="1"/>
  <c r="E41" i="1"/>
  <c r="E43" i="1"/>
  <c r="E44" i="1"/>
  <c r="E25" i="1" l="1"/>
  <c r="E14" i="1" l="1"/>
  <c r="E24" i="1" l="1"/>
  <c r="D51" i="1" l="1"/>
  <c r="E11" i="1" l="1"/>
  <c r="E12" i="1"/>
  <c r="E8" i="1" l="1"/>
  <c r="E45" i="1" s="1"/>
  <c r="E47" i="1" l="1"/>
  <c r="E50" i="1" s="1"/>
  <c r="E51" i="1" s="1"/>
</calcChain>
</file>

<file path=xl/sharedStrings.xml><?xml version="1.0" encoding="utf-8"?>
<sst xmlns="http://schemas.openxmlformats.org/spreadsheetml/2006/main" count="116" uniqueCount="103">
  <si>
    <t>Unit Price</t>
  </si>
  <si>
    <t>Base Vehicle</t>
  </si>
  <si>
    <t>Vehicle Description</t>
  </si>
  <si>
    <t>Order Code</t>
  </si>
  <si>
    <t>Quantity</t>
  </si>
  <si>
    <t>Extended Price</t>
  </si>
  <si>
    <t>Optional Equipment</t>
  </si>
  <si>
    <t>Option Code</t>
  </si>
  <si>
    <t>Option Unit Price</t>
  </si>
  <si>
    <t>Add Option</t>
  </si>
  <si>
    <t>Description</t>
  </si>
  <si>
    <t>1 EA</t>
  </si>
  <si>
    <t>State Contract Number</t>
  </si>
  <si>
    <t>Vendor</t>
  </si>
  <si>
    <t>Optional Configuration</t>
  </si>
  <si>
    <t>Additional Costs</t>
  </si>
  <si>
    <t>0.35% Contract Administrative Fee</t>
  </si>
  <si>
    <t>Cost for Each Vehicle Plus Options</t>
  </si>
  <si>
    <t>Total Cost for Each Vehicle</t>
  </si>
  <si>
    <t>Total Cost for All Vehicles</t>
  </si>
  <si>
    <t>This spreadsheet is not a purchase order</t>
  </si>
  <si>
    <t>Available Exterior Colors</t>
  </si>
  <si>
    <t>Option Description</t>
  </si>
  <si>
    <t>LA Safety Inspection Sticker - 2 Year</t>
  </si>
  <si>
    <t>Spray-In Bedliner</t>
  </si>
  <si>
    <t>Daytime Running Lamps</t>
  </si>
  <si>
    <t>(Z1) Oxford White</t>
  </si>
  <si>
    <t>(PQ) Race Red</t>
  </si>
  <si>
    <t>(UX) Ingot Silver</t>
  </si>
  <si>
    <t>Cloth Bucket Front Seats</t>
  </si>
  <si>
    <t>Trim Type 4</t>
  </si>
  <si>
    <t>Trim Type 1</t>
  </si>
  <si>
    <t>17X</t>
  </si>
  <si>
    <t>6 Upfitter Switches</t>
  </si>
  <si>
    <t>66S</t>
  </si>
  <si>
    <t>Drop-In Bedliner</t>
  </si>
  <si>
    <t>85L</t>
  </si>
  <si>
    <t>15J</t>
  </si>
  <si>
    <t>5th Wheel/Gooseneck Hitch Prep Package</t>
  </si>
  <si>
    <t>53W</t>
  </si>
  <si>
    <t>90L</t>
  </si>
  <si>
    <t>Cruise Control</t>
  </si>
  <si>
    <t xml:space="preserve">1) Only one vehicle configuration may be entered on each Order Sheet.  Use a separate Order Sheet for each different vehicle configuration being ordered.  The listed configurations are the only configurations available.  However, additional configurations may be added to the contract upon request.  To request additional configurations, contact the dealer or OSP.
2) Enter the number of vehicles being ordered in the tan boxes under either Base Vehicle or Optional Configurations. 
3) Under Available Exterior Colors, enter the number of vehicles in the tan boxes to the right of the desired color(s).  Multiple Colors may be ordered on one Order Sheet. 
4) Under Optional Equipment, select "Yes" in the tan box if the option is desired.  Leave blank or select "No" if the option is not desired.  The listed options are the only options available.  However, additional options may be added to the contract upon request.  To request an option be added to the contract, contact the dealer or OSP.
5) The cost per vehicle and total order cost will automatically calculate at the bottom of the Order Sheet.  </t>
  </si>
  <si>
    <t>All Terrain Tires **
(required when selecting option 17x)</t>
  </si>
  <si>
    <t>Contract Line</t>
  </si>
  <si>
    <t>Delivery ARO</t>
  </si>
  <si>
    <t>Courtesy Ford</t>
  </si>
  <si>
    <t>Agency  Information</t>
  </si>
  <si>
    <t>LPAA Approval No</t>
  </si>
  <si>
    <t>Phone:</t>
  </si>
  <si>
    <t>Email:</t>
  </si>
  <si>
    <t>Shopping Cart</t>
  </si>
  <si>
    <t>Vendor Information</t>
  </si>
  <si>
    <t>Mike Solomon</t>
  </si>
  <si>
    <t xml:space="preserve">Vendor No. </t>
  </si>
  <si>
    <t>337-332-2145</t>
  </si>
  <si>
    <t>msolomon@courtesyautomotive.com</t>
  </si>
  <si>
    <t>(UM) Agate Black</t>
  </si>
  <si>
    <t>LA DEQ Waste Tire Fee (5 tires X $2.25 each)</t>
  </si>
  <si>
    <t>Order Sheet Instructions</t>
  </si>
  <si>
    <t>Available Interior Color</t>
  </si>
  <si>
    <t>F3A - 610A</t>
  </si>
  <si>
    <t>F3B - 610A</t>
  </si>
  <si>
    <t>Cloth 40/20/40 Split Bench  Seats</t>
  </si>
  <si>
    <t>X4N</t>
  </si>
  <si>
    <t>Axle, Limited Slip (Ratio 4.10)**
(required when selecting option 17x)</t>
  </si>
  <si>
    <t>15K</t>
  </si>
  <si>
    <t>BSW</t>
  </si>
  <si>
    <t>Axle, Limited Slip **
(required when selecting option 17x)</t>
  </si>
  <si>
    <t>NC</t>
  </si>
  <si>
    <t>High Capacity Trailer Tow Package (Diesel Required)</t>
  </si>
  <si>
    <t>Gooseneck Hitch Kit (requires 53W prep pack)</t>
  </si>
  <si>
    <t>5th Wheel Hitch Kit (25K)                           ** requires 8' Box &amp; 53W)</t>
  </si>
  <si>
    <t>Standard Trailer Tow Package</t>
  </si>
  <si>
    <t>Included</t>
  </si>
  <si>
    <t>Trailer Brake Controller</t>
  </si>
  <si>
    <t>52B</t>
  </si>
  <si>
    <t>Cab Steps</t>
  </si>
  <si>
    <t>18B</t>
  </si>
  <si>
    <t>Contact Name:</t>
  </si>
  <si>
    <t>Agency Name</t>
  </si>
  <si>
    <t>180-365 Days</t>
  </si>
  <si>
    <t>F3A-610A-99T</t>
  </si>
  <si>
    <t>RWD w/ 6.8L V8 FFV Engine SRW</t>
  </si>
  <si>
    <t>4WD w/ 6.8L V8 FFV Engine SRW</t>
  </si>
  <si>
    <t>6.7L V8 Diesel Engine SRW</t>
  </si>
  <si>
    <t>RWD/DRW 6.8L Gas</t>
  </si>
  <si>
    <t>F3C-620A</t>
  </si>
  <si>
    <t>F3D-620A</t>
  </si>
  <si>
    <t>(AS) Medium Dark Slate Vinyl</t>
  </si>
  <si>
    <t>(D1) Stone Gray Metallic</t>
  </si>
  <si>
    <t>(M7) Carbonized Gray Metallic</t>
  </si>
  <si>
    <t>(HX) Antimatter Blue Metallic</t>
  </si>
  <si>
    <t>Roof Clearance Lights (DRW Only)</t>
  </si>
  <si>
    <t>STD</t>
  </si>
  <si>
    <t>4X4 Off-Road Package - Includes: Skid Plates  **(Requires: 4WD)**</t>
  </si>
  <si>
    <t>Power Equipment Group (Includes Windows and Door Locks)</t>
  </si>
  <si>
    <t>XL Driver Assist</t>
  </si>
  <si>
    <t>96D</t>
  </si>
  <si>
    <t>X4L(4.30)
X3L (3.73)</t>
  </si>
  <si>
    <t>Ford F-350 
Reg. Cab</t>
  </si>
  <si>
    <t>4WD/DRW 6.8L Gas</t>
  </si>
  <si>
    <t>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</si>
</sst>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_);[Red]\(&quot;$&quot;#,##0.00\)"/>
    <numFmt numFmtId="44" formatCode="_(&quot;$&quot;* #,##0.00_);_(&quot;$&quot;* \(#,##0.00\);_(&quot;$&quot;* &quot;-&quot;??_);_(@_)"/>
    <numFmt numFmtId="164" formatCode="[&lt;=9999999]###\-####;\(###\)\ ###\-####"/>
  </numFmts>
  <fonts count="12" x14ac:knownFonts="1">
    <font>
      <sz val="11"/>
      <color theme="1"/>
      <name val="Calibri"/>
      <family val="2"/>
      <scheme val="minor"/>
    </font>
    <font>
      <sz val="11"/>
      <color theme="1"/>
      <name val="Calibri"/>
      <family val="2"/>
      <scheme val="minor"/>
    </font>
    <font>
      <b/>
      <u/>
      <sz val="14"/>
      <color rgb="FFFF0000"/>
      <name val="Calibri"/>
      <family val="2"/>
      <scheme val="minor"/>
    </font>
    <font>
      <sz val="11"/>
      <name val="Calibri"/>
      <family val="2"/>
      <scheme val="minor"/>
    </font>
    <font>
      <sz val="11"/>
      <color rgb="FFFF0000"/>
      <name val="Calibri"/>
      <family val="2"/>
      <scheme val="minor"/>
    </font>
    <font>
      <b/>
      <sz val="16"/>
      <name val="Calibri"/>
      <family val="2"/>
      <scheme val="minor"/>
    </font>
    <font>
      <b/>
      <sz val="11"/>
      <name val="Calibri"/>
      <family val="2"/>
      <scheme val="minor"/>
    </font>
    <font>
      <b/>
      <sz val="14"/>
      <name val="Calibri"/>
      <family val="2"/>
      <scheme val="minor"/>
    </font>
    <font>
      <b/>
      <sz val="12"/>
      <name val="Calibri"/>
      <family val="2"/>
      <scheme val="minor"/>
    </font>
    <font>
      <b/>
      <sz val="18"/>
      <name val="Calibri"/>
      <family val="2"/>
      <scheme val="minor"/>
    </font>
    <font>
      <sz val="12"/>
      <name val="Calibri"/>
      <family val="2"/>
      <scheme val="minor"/>
    </font>
    <font>
      <sz val="12"/>
      <color theme="1"/>
      <name val="Calibri"/>
      <family val="2"/>
      <scheme val="minor"/>
    </font>
  </fonts>
  <fills count="6">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s>
  <borders count="31">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double">
        <color indexed="64"/>
      </right>
      <top/>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88">
    <xf numFmtId="0" fontId="0" fillId="0" borderId="0" xfId="0"/>
    <xf numFmtId="0" fontId="3" fillId="5" borderId="19" xfId="0" applyFont="1" applyFill="1" applyBorder="1" applyAlignment="1" applyProtection="1">
      <alignment horizontal="center"/>
      <protection hidden="1"/>
    </xf>
    <xf numFmtId="44" fontId="3" fillId="5" borderId="19" xfId="1" applyFont="1" applyFill="1" applyBorder="1" applyAlignment="1" applyProtection="1">
      <protection hidden="1"/>
    </xf>
    <xf numFmtId="0" fontId="3" fillId="5" borderId="18" xfId="0" applyFont="1" applyFill="1" applyBorder="1" applyAlignment="1" applyProtection="1">
      <alignment wrapText="1"/>
      <protection hidden="1"/>
    </xf>
    <xf numFmtId="0" fontId="3" fillId="2" borderId="19" xfId="0" applyFont="1" applyFill="1" applyBorder="1" applyProtection="1">
      <protection locked="0"/>
    </xf>
    <xf numFmtId="44" fontId="3" fillId="5" borderId="20" xfId="0" applyNumberFormat="1" applyFont="1" applyFill="1" applyBorder="1" applyProtection="1">
      <protection hidden="1"/>
    </xf>
    <xf numFmtId="0" fontId="3" fillId="0" borderId="0" xfId="0" applyFont="1"/>
    <xf numFmtId="0" fontId="6" fillId="0" borderId="18" xfId="0" applyFont="1" applyBorder="1" applyProtection="1">
      <protection hidden="1"/>
    </xf>
    <xf numFmtId="0" fontId="6" fillId="0" borderId="19" xfId="0" applyFont="1" applyBorder="1" applyProtection="1">
      <protection hidden="1"/>
    </xf>
    <xf numFmtId="0" fontId="6" fillId="0" borderId="20" xfId="0" applyFont="1" applyBorder="1" applyProtection="1">
      <protection hidden="1"/>
    </xf>
    <xf numFmtId="0" fontId="3" fillId="0" borderId="18" xfId="0" applyFont="1" applyBorder="1" applyAlignment="1" applyProtection="1">
      <alignment wrapText="1"/>
      <protection hidden="1"/>
    </xf>
    <xf numFmtId="0" fontId="3" fillId="0" borderId="19" xfId="0" applyFont="1" applyBorder="1" applyProtection="1">
      <protection hidden="1"/>
    </xf>
    <xf numFmtId="44" fontId="3" fillId="0" borderId="19" xfId="1" applyFont="1" applyBorder="1" applyProtection="1">
      <protection hidden="1"/>
    </xf>
    <xf numFmtId="44" fontId="3" fillId="0" borderId="20" xfId="0" applyNumberFormat="1" applyFont="1" applyBorder="1" applyProtection="1">
      <protection hidden="1"/>
    </xf>
    <xf numFmtId="0" fontId="6" fillId="0" borderId="18" xfId="0" applyFont="1" applyBorder="1" applyAlignment="1" applyProtection="1">
      <alignment wrapText="1"/>
      <protection hidden="1"/>
    </xf>
    <xf numFmtId="0" fontId="3" fillId="0" borderId="19" xfId="0" applyFont="1" applyBorder="1" applyAlignment="1" applyProtection="1">
      <alignment wrapText="1"/>
      <protection hidden="1"/>
    </xf>
    <xf numFmtId="0" fontId="3" fillId="5" borderId="19" xfId="0" applyFont="1" applyFill="1" applyBorder="1" applyAlignment="1" applyProtection="1">
      <alignment wrapText="1"/>
      <protection hidden="1"/>
    </xf>
    <xf numFmtId="44" fontId="3" fillId="5" borderId="19" xfId="1" applyFont="1" applyFill="1" applyBorder="1" applyProtection="1">
      <protection hidden="1"/>
    </xf>
    <xf numFmtId="0" fontId="3" fillId="5" borderId="22" xfId="0" applyFont="1" applyFill="1" applyBorder="1" applyAlignment="1" applyProtection="1">
      <alignment horizontal="center" wrapText="1"/>
      <protection locked="0"/>
    </xf>
    <xf numFmtId="0" fontId="3" fillId="5" borderId="22" xfId="0" applyFont="1" applyFill="1" applyBorder="1" applyAlignment="1" applyProtection="1">
      <alignment horizontal="center" wrapText="1"/>
      <protection hidden="1"/>
    </xf>
    <xf numFmtId="0" fontId="3" fillId="5" borderId="23" xfId="0" applyFont="1" applyFill="1" applyBorder="1" applyAlignment="1" applyProtection="1">
      <alignment horizontal="center" wrapText="1"/>
      <protection hidden="1"/>
    </xf>
    <xf numFmtId="0" fontId="3" fillId="2" borderId="22" xfId="0" applyFont="1" applyFill="1" applyBorder="1" applyAlignment="1" applyProtection="1">
      <alignment horizontal="center" wrapText="1"/>
      <protection locked="0"/>
    </xf>
    <xf numFmtId="0" fontId="3" fillId="0" borderId="19" xfId="0" applyFont="1" applyBorder="1" applyAlignment="1" applyProtection="1">
      <alignment horizontal="center"/>
      <protection hidden="1"/>
    </xf>
    <xf numFmtId="44" fontId="3" fillId="0" borderId="19" xfId="1" applyFont="1" applyBorder="1" applyAlignment="1" applyProtection="1">
      <protection hidden="1"/>
    </xf>
    <xf numFmtId="44" fontId="3" fillId="5" borderId="19" xfId="1" applyFont="1" applyFill="1" applyBorder="1" applyAlignment="1" applyProtection="1">
      <alignment horizontal="right"/>
      <protection hidden="1"/>
    </xf>
    <xf numFmtId="0" fontId="3" fillId="5" borderId="19" xfId="0" applyFont="1" applyFill="1" applyBorder="1" applyAlignment="1" applyProtection="1">
      <alignment horizontal="center" wrapText="1"/>
      <protection hidden="1"/>
    </xf>
    <xf numFmtId="8" fontId="3" fillId="5" borderId="19" xfId="1" applyNumberFormat="1" applyFont="1" applyFill="1" applyBorder="1" applyAlignment="1" applyProtection="1">
      <protection hidden="1"/>
    </xf>
    <xf numFmtId="44" fontId="3" fillId="0" borderId="20" xfId="0" applyNumberFormat="1" applyFont="1" applyBorder="1" applyAlignment="1" applyProtection="1">
      <alignment horizontal="center"/>
      <protection hidden="1"/>
    </xf>
    <xf numFmtId="0" fontId="3" fillId="0" borderId="18" xfId="0" applyFont="1" applyBorder="1" applyAlignment="1">
      <alignment horizontal="right"/>
    </xf>
    <xf numFmtId="0" fontId="3" fillId="0" borderId="19" xfId="0" applyFont="1" applyBorder="1"/>
    <xf numFmtId="0" fontId="6" fillId="0" borderId="18" xfId="0" applyFont="1" applyBorder="1" applyAlignment="1">
      <alignment horizontal="right" wrapText="1"/>
    </xf>
    <xf numFmtId="0" fontId="3" fillId="5" borderId="19" xfId="0" applyFont="1" applyFill="1" applyBorder="1"/>
    <xf numFmtId="0" fontId="6" fillId="5" borderId="20" xfId="0" applyFont="1" applyFill="1" applyBorder="1" applyAlignment="1">
      <alignment horizontal="center"/>
    </xf>
    <xf numFmtId="0" fontId="3" fillId="0" borderId="24" xfId="0" applyFont="1" applyBorder="1" applyAlignment="1">
      <alignment horizontal="right"/>
    </xf>
    <xf numFmtId="0" fontId="3" fillId="2" borderId="20" xfId="0" applyFont="1" applyFill="1" applyBorder="1" applyAlignment="1" applyProtection="1">
      <alignment horizontal="left"/>
      <protection locked="0"/>
    </xf>
    <xf numFmtId="0" fontId="3" fillId="2" borderId="20" xfId="0" applyFont="1" applyFill="1" applyBorder="1" applyAlignment="1" applyProtection="1">
      <alignment horizontal="left" wrapText="1"/>
      <protection locked="0"/>
    </xf>
    <xf numFmtId="0" fontId="7" fillId="0" borderId="13" xfId="0" applyFont="1" applyBorder="1" applyAlignment="1" applyProtection="1">
      <alignment horizontal="center"/>
      <protection hidden="1"/>
    </xf>
    <xf numFmtId="0" fontId="7" fillId="0" borderId="11" xfId="0" applyFont="1" applyBorder="1" applyAlignment="1" applyProtection="1">
      <alignment horizontal="center"/>
      <protection hidden="1"/>
    </xf>
    <xf numFmtId="0" fontId="8" fillId="0" borderId="12" xfId="0" applyFont="1" applyBorder="1" applyAlignment="1" applyProtection="1">
      <alignment horizontal="center"/>
      <protection hidden="1"/>
    </xf>
    <xf numFmtId="0" fontId="8" fillId="0" borderId="13" xfId="0" applyFont="1" applyBorder="1" applyAlignment="1" applyProtection="1">
      <alignment horizontal="center"/>
      <protection hidden="1"/>
    </xf>
    <xf numFmtId="0" fontId="10" fillId="0" borderId="15" xfId="0" applyFont="1" applyBorder="1" applyAlignment="1" applyProtection="1">
      <alignment horizontal="right" vertical="top" wrapText="1"/>
      <protection hidden="1"/>
    </xf>
    <xf numFmtId="0" fontId="11" fillId="0" borderId="21" xfId="0" applyFont="1" applyBorder="1" applyAlignment="1" applyProtection="1">
      <alignment horizontal="right" wrapText="1"/>
      <protection hidden="1"/>
    </xf>
    <xf numFmtId="0" fontId="10" fillId="2" borderId="22" xfId="0" applyFont="1" applyFill="1" applyBorder="1" applyAlignment="1" applyProtection="1">
      <alignment horizontal="right" wrapText="1"/>
      <protection locked="0"/>
    </xf>
    <xf numFmtId="0" fontId="11" fillId="0" borderId="22" xfId="0" applyFont="1" applyBorder="1" applyAlignment="1" applyProtection="1">
      <alignment horizontal="right" wrapText="1"/>
      <protection hidden="1"/>
    </xf>
    <xf numFmtId="0" fontId="10" fillId="0" borderId="21" xfId="0" applyFont="1" applyBorder="1" applyAlignment="1" applyProtection="1">
      <alignment horizontal="right" vertical="top" wrapText="1"/>
      <protection hidden="1"/>
    </xf>
    <xf numFmtId="44" fontId="3" fillId="0" borderId="19" xfId="1" applyFont="1" applyBorder="1" applyAlignment="1" applyProtection="1">
      <alignment horizontal="right"/>
      <protection hidden="1"/>
    </xf>
    <xf numFmtId="0" fontId="10" fillId="0" borderId="18" xfId="0" applyFont="1" applyBorder="1" applyAlignment="1" applyProtection="1">
      <alignment vertical="top" wrapText="1"/>
      <protection hidden="1"/>
    </xf>
    <xf numFmtId="0" fontId="3" fillId="0" borderId="19" xfId="0" applyFont="1" applyBorder="1" applyAlignment="1" applyProtection="1">
      <alignment horizontal="center" wrapText="1"/>
      <protection hidden="1"/>
    </xf>
    <xf numFmtId="0" fontId="9" fillId="0" borderId="10" xfId="0" applyFont="1" applyBorder="1" applyAlignment="1" applyProtection="1">
      <alignment horizontal="center" wrapText="1"/>
      <protection hidden="1"/>
    </xf>
    <xf numFmtId="0" fontId="5" fillId="4" borderId="15" xfId="0" applyFont="1" applyFill="1" applyBorder="1" applyAlignment="1" applyProtection="1">
      <alignment horizontal="center"/>
      <protection hidden="1"/>
    </xf>
    <xf numFmtId="0" fontId="5" fillId="4" borderId="16" xfId="0" applyFont="1" applyFill="1" applyBorder="1" applyAlignment="1" applyProtection="1">
      <alignment horizontal="center"/>
      <protection hidden="1"/>
    </xf>
    <xf numFmtId="0" fontId="5" fillId="4" borderId="17" xfId="0" applyFont="1" applyFill="1" applyBorder="1" applyAlignment="1" applyProtection="1">
      <alignment horizontal="center"/>
      <protection hidden="1"/>
    </xf>
    <xf numFmtId="0" fontId="2" fillId="3" borderId="1" xfId="0" applyFont="1" applyFill="1" applyBorder="1" applyAlignment="1" applyProtection="1">
      <alignment horizontal="center"/>
      <protection hidden="1"/>
    </xf>
    <xf numFmtId="0" fontId="4" fillId="3" borderId="2" xfId="0" applyFont="1" applyFill="1" applyBorder="1" applyAlignment="1" applyProtection="1">
      <alignment horizontal="center"/>
      <protection hidden="1"/>
    </xf>
    <xf numFmtId="0" fontId="4" fillId="3" borderId="3" xfId="0" applyFont="1" applyFill="1" applyBorder="1" applyAlignment="1" applyProtection="1">
      <alignment horizontal="center"/>
      <protection hidden="1"/>
    </xf>
    <xf numFmtId="0" fontId="5" fillId="4" borderId="4" xfId="0" applyFont="1" applyFill="1" applyBorder="1" applyAlignment="1" applyProtection="1">
      <alignment horizontal="center"/>
      <protection hidden="1"/>
    </xf>
    <xf numFmtId="0" fontId="5" fillId="4" borderId="5" xfId="0" applyFont="1" applyFill="1" applyBorder="1" applyAlignment="1" applyProtection="1">
      <alignment horizontal="center"/>
      <protection hidden="1"/>
    </xf>
    <xf numFmtId="0" fontId="5" fillId="4" borderId="6" xfId="0" applyFont="1" applyFill="1" applyBorder="1" applyAlignment="1" applyProtection="1">
      <alignment horizontal="center"/>
      <protection hidden="1"/>
    </xf>
    <xf numFmtId="0" fontId="3" fillId="5" borderId="7" xfId="0" applyFont="1" applyFill="1" applyBorder="1" applyAlignment="1" applyProtection="1">
      <alignment horizontal="left" wrapText="1"/>
      <protection hidden="1"/>
    </xf>
    <xf numFmtId="0" fontId="3" fillId="5" borderId="8" xfId="0" applyFont="1" applyFill="1" applyBorder="1" applyAlignment="1" applyProtection="1">
      <alignment horizontal="left" wrapText="1"/>
      <protection hidden="1"/>
    </xf>
    <xf numFmtId="0" fontId="3" fillId="5" borderId="9" xfId="0" applyFont="1" applyFill="1" applyBorder="1" applyAlignment="1" applyProtection="1">
      <alignment horizontal="left" wrapText="1"/>
      <protection hidden="1"/>
    </xf>
    <xf numFmtId="0" fontId="8" fillId="0" borderId="14" xfId="0" applyFont="1" applyBorder="1" applyAlignment="1" applyProtection="1">
      <alignment horizontal="center"/>
      <protection hidden="1"/>
    </xf>
    <xf numFmtId="0" fontId="8" fillId="0" borderId="11" xfId="0" applyFont="1" applyBorder="1" applyAlignment="1" applyProtection="1">
      <alignment horizontal="center"/>
      <protection hidden="1"/>
    </xf>
    <xf numFmtId="0" fontId="3" fillId="0" borderId="18" xfId="0" applyFont="1" applyBorder="1" applyAlignment="1" applyProtection="1">
      <alignment horizontal="center"/>
      <protection hidden="1"/>
    </xf>
    <xf numFmtId="0" fontId="3" fillId="0" borderId="19" xfId="0" applyFont="1" applyBorder="1" applyAlignment="1" applyProtection="1">
      <alignment horizontal="center"/>
      <protection hidden="1"/>
    </xf>
    <xf numFmtId="0" fontId="7" fillId="4" borderId="4" xfId="0" applyFont="1" applyFill="1" applyBorder="1" applyAlignment="1" applyProtection="1">
      <alignment horizontal="center"/>
      <protection hidden="1"/>
    </xf>
    <xf numFmtId="0" fontId="7" fillId="4" borderId="5" xfId="0" applyFont="1" applyFill="1" applyBorder="1" applyAlignment="1" applyProtection="1">
      <alignment horizontal="center"/>
      <protection hidden="1"/>
    </xf>
    <xf numFmtId="0" fontId="7" fillId="4" borderId="6" xfId="0" applyFont="1" applyFill="1" applyBorder="1" applyAlignment="1" applyProtection="1">
      <alignment horizontal="center"/>
      <protection hidden="1"/>
    </xf>
    <xf numFmtId="0" fontId="7" fillId="4" borderId="4" xfId="0" applyFont="1" applyFill="1" applyBorder="1" applyAlignment="1" applyProtection="1">
      <alignment horizontal="center" wrapText="1"/>
      <protection hidden="1"/>
    </xf>
    <xf numFmtId="0" fontId="7" fillId="4" borderId="5" xfId="0" applyFont="1" applyFill="1" applyBorder="1" applyAlignment="1" applyProtection="1">
      <alignment horizontal="center" wrapText="1"/>
      <protection hidden="1"/>
    </xf>
    <xf numFmtId="0" fontId="7" fillId="4" borderId="6" xfId="0" applyFont="1" applyFill="1" applyBorder="1" applyAlignment="1" applyProtection="1">
      <alignment horizontal="center" wrapText="1"/>
      <protection hidden="1"/>
    </xf>
    <xf numFmtId="0" fontId="7" fillId="4" borderId="18" xfId="0" applyFont="1" applyFill="1" applyBorder="1" applyAlignment="1" applyProtection="1">
      <alignment horizontal="center"/>
      <protection hidden="1"/>
    </xf>
    <xf numFmtId="0" fontId="7" fillId="4" borderId="19" xfId="0" applyFont="1" applyFill="1" applyBorder="1" applyAlignment="1" applyProtection="1">
      <alignment horizontal="center"/>
      <protection hidden="1"/>
    </xf>
    <xf numFmtId="0" fontId="7" fillId="4" borderId="20" xfId="0" applyFont="1" applyFill="1" applyBorder="1" applyAlignment="1" applyProtection="1">
      <alignment horizontal="center"/>
      <protection hidden="1"/>
    </xf>
    <xf numFmtId="0" fontId="3" fillId="0" borderId="18" xfId="0" applyFont="1" applyBorder="1" applyAlignment="1" applyProtection="1">
      <alignment horizontal="right"/>
      <protection hidden="1"/>
    </xf>
    <xf numFmtId="0" fontId="3" fillId="0" borderId="19" xfId="0" applyFont="1" applyBorder="1" applyAlignment="1" applyProtection="1">
      <alignment horizontal="right"/>
      <protection hidden="1"/>
    </xf>
    <xf numFmtId="0" fontId="3" fillId="5" borderId="27" xfId="0" applyFont="1" applyFill="1" applyBorder="1" applyAlignment="1">
      <alignment horizontal="left"/>
    </xf>
    <xf numFmtId="0" fontId="3" fillId="5" borderId="28" xfId="0" applyFont="1" applyFill="1" applyBorder="1" applyAlignment="1">
      <alignment horizontal="left"/>
    </xf>
    <xf numFmtId="0" fontId="3" fillId="5" borderId="29" xfId="0" applyFont="1" applyFill="1" applyBorder="1" applyAlignment="1">
      <alignment horizontal="left"/>
    </xf>
    <xf numFmtId="0" fontId="7" fillId="4" borderId="21" xfId="0" applyFont="1" applyFill="1" applyBorder="1" applyAlignment="1" applyProtection="1">
      <alignment horizontal="center"/>
      <protection hidden="1"/>
    </xf>
    <xf numFmtId="0" fontId="7" fillId="4" borderId="22" xfId="0" applyFont="1" applyFill="1" applyBorder="1" applyAlignment="1" applyProtection="1">
      <alignment horizontal="center"/>
      <protection hidden="1"/>
    </xf>
    <xf numFmtId="0" fontId="7" fillId="4" borderId="30" xfId="0" applyFont="1" applyFill="1" applyBorder="1" applyAlignment="1" applyProtection="1">
      <alignment horizontal="center"/>
      <protection hidden="1"/>
    </xf>
    <xf numFmtId="0" fontId="3" fillId="2" borderId="19" xfId="0" applyFont="1" applyFill="1" applyBorder="1" applyAlignment="1" applyProtection="1">
      <alignment horizontal="center" wrapText="1"/>
      <protection locked="0"/>
    </xf>
    <xf numFmtId="0" fontId="3" fillId="2" borderId="25" xfId="0" applyFont="1" applyFill="1" applyBorder="1" applyAlignment="1" applyProtection="1">
      <alignment horizontal="center" wrapText="1"/>
      <protection locked="0"/>
    </xf>
    <xf numFmtId="0" fontId="3" fillId="2" borderId="26" xfId="0" applyFont="1" applyFill="1" applyBorder="1" applyAlignment="1" applyProtection="1">
      <alignment horizontal="center" wrapText="1"/>
      <protection locked="0"/>
    </xf>
    <xf numFmtId="0" fontId="3" fillId="5" borderId="19" xfId="0" applyFont="1" applyFill="1" applyBorder="1" applyAlignment="1">
      <alignment horizontal="left"/>
    </xf>
    <xf numFmtId="164" fontId="3" fillId="5" borderId="19" xfId="0" applyNumberFormat="1" applyFont="1" applyFill="1" applyBorder="1" applyAlignment="1">
      <alignment horizontal="left"/>
    </xf>
    <xf numFmtId="164" fontId="3" fillId="5" borderId="20" xfId="0" applyNumberFormat="1" applyFont="1" applyFill="1" applyBorder="1" applyAlignment="1">
      <alignment horizontal="left"/>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0"/>
  <sheetViews>
    <sheetView tabSelected="1" view="pageLayout" topLeftCell="A4" zoomScaleNormal="100" workbookViewId="0">
      <selection activeCell="A3" sqref="A3:E3"/>
    </sheetView>
  </sheetViews>
  <sheetFormatPr defaultColWidth="8.81640625" defaultRowHeight="14.5" x14ac:dyDescent="0.35"/>
  <cols>
    <col min="1" max="1" width="33.54296875" style="6" customWidth="1"/>
    <col min="2" max="2" width="14.453125" style="6" customWidth="1"/>
    <col min="3" max="3" width="16.81640625" style="6" bestFit="1" customWidth="1"/>
    <col min="4" max="4" width="17.453125" style="6" bestFit="1" customWidth="1"/>
    <col min="5" max="5" width="16.54296875" style="6" customWidth="1"/>
    <col min="6" max="16384" width="8.81640625" style="6"/>
  </cols>
  <sheetData>
    <row r="1" spans="1:5" ht="27.25" customHeight="1" thickTop="1" x14ac:dyDescent="0.45">
      <c r="A1" s="52" t="s">
        <v>20</v>
      </c>
      <c r="B1" s="53"/>
      <c r="C1" s="53"/>
      <c r="D1" s="53"/>
      <c r="E1" s="54"/>
    </row>
    <row r="2" spans="1:5" ht="21" x14ac:dyDescent="0.5">
      <c r="A2" s="55" t="s">
        <v>59</v>
      </c>
      <c r="B2" s="56"/>
      <c r="C2" s="56"/>
      <c r="D2" s="56"/>
      <c r="E2" s="57"/>
    </row>
    <row r="3" spans="1:5" ht="163.9" customHeight="1" thickBot="1" x14ac:dyDescent="0.4">
      <c r="A3" s="58" t="s">
        <v>42</v>
      </c>
      <c r="B3" s="59"/>
      <c r="C3" s="59"/>
      <c r="D3" s="59"/>
      <c r="E3" s="60"/>
    </row>
    <row r="4" spans="1:5" ht="47.5" thickBot="1" x14ac:dyDescent="0.6">
      <c r="A4" s="48" t="s">
        <v>100</v>
      </c>
      <c r="B4" s="36" t="s">
        <v>44</v>
      </c>
      <c r="C4" s="36">
        <v>76</v>
      </c>
      <c r="D4" s="36" t="s">
        <v>45</v>
      </c>
      <c r="E4" s="37" t="s">
        <v>81</v>
      </c>
    </row>
    <row r="5" spans="1:5" ht="16" thickBot="1" x14ac:dyDescent="0.4">
      <c r="A5" s="38" t="s">
        <v>12</v>
      </c>
      <c r="B5" s="39">
        <v>4400023793</v>
      </c>
      <c r="C5" s="39" t="s">
        <v>13</v>
      </c>
      <c r="D5" s="61" t="s">
        <v>46</v>
      </c>
      <c r="E5" s="62"/>
    </row>
    <row r="6" spans="1:5" ht="21" x14ac:dyDescent="0.5">
      <c r="A6" s="49" t="s">
        <v>1</v>
      </c>
      <c r="B6" s="50"/>
      <c r="C6" s="50"/>
      <c r="D6" s="50"/>
      <c r="E6" s="51"/>
    </row>
    <row r="7" spans="1:5" x14ac:dyDescent="0.35">
      <c r="A7" s="7" t="s">
        <v>2</v>
      </c>
      <c r="B7" s="8" t="s">
        <v>3</v>
      </c>
      <c r="C7" s="8" t="s">
        <v>0</v>
      </c>
      <c r="D7" s="8" t="s">
        <v>4</v>
      </c>
      <c r="E7" s="9" t="s">
        <v>5</v>
      </c>
    </row>
    <row r="8" spans="1:5" x14ac:dyDescent="0.35">
      <c r="A8" s="10" t="s">
        <v>83</v>
      </c>
      <c r="B8" s="11" t="s">
        <v>61</v>
      </c>
      <c r="C8" s="12">
        <v>44564</v>
      </c>
      <c r="D8" s="4"/>
      <c r="E8" s="13">
        <f>$C8*D8</f>
        <v>0</v>
      </c>
    </row>
    <row r="9" spans="1:5" ht="18.5" x14ac:dyDescent="0.45">
      <c r="A9" s="68" t="s">
        <v>14</v>
      </c>
      <c r="B9" s="69"/>
      <c r="C9" s="69"/>
      <c r="D9" s="69"/>
      <c r="E9" s="70"/>
    </row>
    <row r="10" spans="1:5" x14ac:dyDescent="0.35">
      <c r="A10" s="14" t="s">
        <v>10</v>
      </c>
      <c r="B10" s="8" t="s">
        <v>3</v>
      </c>
      <c r="C10" s="8" t="s">
        <v>0</v>
      </c>
      <c r="D10" s="8" t="s">
        <v>4</v>
      </c>
      <c r="E10" s="9" t="s">
        <v>5</v>
      </c>
    </row>
    <row r="11" spans="1:5" x14ac:dyDescent="0.35">
      <c r="A11" s="10" t="s">
        <v>84</v>
      </c>
      <c r="B11" s="11" t="s">
        <v>62</v>
      </c>
      <c r="C11" s="12">
        <v>47224</v>
      </c>
      <c r="D11" s="4"/>
      <c r="E11" s="13">
        <f t="shared" ref="E11:E14" si="0">$C11*D11</f>
        <v>0</v>
      </c>
    </row>
    <row r="12" spans="1:5" x14ac:dyDescent="0.35">
      <c r="A12" s="10" t="s">
        <v>85</v>
      </c>
      <c r="B12" s="15" t="s">
        <v>82</v>
      </c>
      <c r="C12" s="12">
        <v>53624</v>
      </c>
      <c r="D12" s="4"/>
      <c r="E12" s="13">
        <f t="shared" si="0"/>
        <v>0</v>
      </c>
    </row>
    <row r="13" spans="1:5" x14ac:dyDescent="0.35">
      <c r="A13" s="3" t="s">
        <v>86</v>
      </c>
      <c r="B13" s="16" t="s">
        <v>87</v>
      </c>
      <c r="C13" s="17">
        <v>46235</v>
      </c>
      <c r="D13" s="4"/>
      <c r="E13" s="13">
        <f t="shared" si="0"/>
        <v>0</v>
      </c>
    </row>
    <row r="14" spans="1:5" x14ac:dyDescent="0.35">
      <c r="A14" s="3" t="s">
        <v>101</v>
      </c>
      <c r="B14" s="16" t="s">
        <v>88</v>
      </c>
      <c r="C14" s="17">
        <v>48730</v>
      </c>
      <c r="D14" s="4"/>
      <c r="E14" s="13">
        <f t="shared" si="0"/>
        <v>0</v>
      </c>
    </row>
    <row r="15" spans="1:5" ht="18" customHeight="1" x14ac:dyDescent="0.45">
      <c r="A15" s="68" t="s">
        <v>60</v>
      </c>
      <c r="B15" s="69"/>
      <c r="C15" s="69"/>
      <c r="D15" s="69"/>
      <c r="E15" s="70"/>
    </row>
    <row r="16" spans="1:5" ht="15.5" x14ac:dyDescent="0.35">
      <c r="A16" s="40" t="s">
        <v>89</v>
      </c>
      <c r="B16" s="18"/>
      <c r="C16" s="19"/>
      <c r="D16" s="18"/>
      <c r="E16" s="20"/>
    </row>
    <row r="17" spans="1:5" ht="18.5" x14ac:dyDescent="0.45">
      <c r="A17" s="68" t="s">
        <v>21</v>
      </c>
      <c r="B17" s="69"/>
      <c r="C17" s="69"/>
      <c r="D17" s="69"/>
      <c r="E17" s="70"/>
    </row>
    <row r="18" spans="1:5" ht="15.5" x14ac:dyDescent="0.35">
      <c r="A18" s="41" t="s">
        <v>90</v>
      </c>
      <c r="B18" s="42"/>
      <c r="C18" s="43" t="s">
        <v>28</v>
      </c>
      <c r="D18" s="21"/>
      <c r="E18" s="47"/>
    </row>
    <row r="19" spans="1:5" ht="15.5" x14ac:dyDescent="0.35">
      <c r="A19" s="41" t="s">
        <v>91</v>
      </c>
      <c r="B19" s="42"/>
      <c r="C19" s="43" t="s">
        <v>27</v>
      </c>
      <c r="D19" s="21"/>
      <c r="E19" s="47"/>
    </row>
    <row r="20" spans="1:5" ht="15.5" x14ac:dyDescent="0.35">
      <c r="A20" s="41" t="s">
        <v>92</v>
      </c>
      <c r="B20" s="42"/>
      <c r="C20" s="43" t="s">
        <v>57</v>
      </c>
      <c r="D20" s="21"/>
      <c r="E20" s="47"/>
    </row>
    <row r="21" spans="1:5" ht="15.5" x14ac:dyDescent="0.35">
      <c r="A21" s="44"/>
      <c r="B21" s="42"/>
      <c r="C21" s="43" t="s">
        <v>26</v>
      </c>
      <c r="D21" s="21"/>
      <c r="E21" s="47"/>
    </row>
    <row r="22" spans="1:5" ht="18.5" x14ac:dyDescent="0.45">
      <c r="A22" s="65" t="s">
        <v>6</v>
      </c>
      <c r="B22" s="66"/>
      <c r="C22" s="66"/>
      <c r="D22" s="66"/>
      <c r="E22" s="67"/>
    </row>
    <row r="23" spans="1:5" x14ac:dyDescent="0.35">
      <c r="A23" s="7" t="s">
        <v>22</v>
      </c>
      <c r="B23" s="8" t="s">
        <v>7</v>
      </c>
      <c r="C23" s="8" t="s">
        <v>8</v>
      </c>
      <c r="D23" s="8" t="s">
        <v>9</v>
      </c>
      <c r="E23" s="9" t="s">
        <v>5</v>
      </c>
    </row>
    <row r="24" spans="1:5" x14ac:dyDescent="0.35">
      <c r="A24" s="10" t="s">
        <v>29</v>
      </c>
      <c r="B24" s="22" t="s">
        <v>30</v>
      </c>
      <c r="C24" s="23">
        <v>468</v>
      </c>
      <c r="D24" s="4"/>
      <c r="E24" s="13">
        <f t="shared" ref="E24:E30" si="1">IF(D24="Yes",$C24*SUM($D$8:$D$14),0)</f>
        <v>0</v>
      </c>
    </row>
    <row r="25" spans="1:5" x14ac:dyDescent="0.35">
      <c r="A25" s="10" t="s">
        <v>63</v>
      </c>
      <c r="B25" s="22" t="s">
        <v>31</v>
      </c>
      <c r="C25" s="23">
        <v>91</v>
      </c>
      <c r="D25" s="4"/>
      <c r="E25" s="13">
        <f t="shared" si="1"/>
        <v>0</v>
      </c>
    </row>
    <row r="26" spans="1:5" x14ac:dyDescent="0.35">
      <c r="A26" s="10" t="s">
        <v>93</v>
      </c>
      <c r="B26" s="22">
        <v>592</v>
      </c>
      <c r="C26" s="45" t="s">
        <v>94</v>
      </c>
      <c r="D26" s="4"/>
      <c r="E26" s="13">
        <f t="shared" si="1"/>
        <v>0</v>
      </c>
    </row>
    <row r="27" spans="1:5" ht="31" x14ac:dyDescent="0.35">
      <c r="A27" s="46" t="s">
        <v>95</v>
      </c>
      <c r="B27" s="22" t="s">
        <v>32</v>
      </c>
      <c r="C27" s="23">
        <v>451</v>
      </c>
      <c r="D27" s="4"/>
      <c r="E27" s="13">
        <f t="shared" si="1"/>
        <v>0</v>
      </c>
    </row>
    <row r="28" spans="1:5" x14ac:dyDescent="0.35">
      <c r="A28" s="10" t="s">
        <v>33</v>
      </c>
      <c r="B28" s="22" t="s">
        <v>34</v>
      </c>
      <c r="C28" s="23">
        <v>150</v>
      </c>
      <c r="D28" s="4"/>
      <c r="E28" s="13">
        <f t="shared" si="1"/>
        <v>0</v>
      </c>
    </row>
    <row r="29" spans="1:5" x14ac:dyDescent="0.35">
      <c r="A29" s="10" t="s">
        <v>24</v>
      </c>
      <c r="B29" s="22" t="s">
        <v>102</v>
      </c>
      <c r="C29" s="23">
        <v>625</v>
      </c>
      <c r="D29" s="4"/>
      <c r="E29" s="13">
        <f t="shared" si="1"/>
        <v>0</v>
      </c>
    </row>
    <row r="30" spans="1:5" x14ac:dyDescent="0.35">
      <c r="A30" s="10" t="s">
        <v>35</v>
      </c>
      <c r="B30" s="22" t="s">
        <v>36</v>
      </c>
      <c r="C30" s="23">
        <v>323</v>
      </c>
      <c r="D30" s="4"/>
      <c r="E30" s="13">
        <f t="shared" si="1"/>
        <v>0</v>
      </c>
    </row>
    <row r="31" spans="1:5" x14ac:dyDescent="0.35">
      <c r="A31" s="3" t="s">
        <v>73</v>
      </c>
      <c r="B31" s="1" t="s">
        <v>74</v>
      </c>
      <c r="C31" s="24" t="s">
        <v>69</v>
      </c>
      <c r="D31" s="4"/>
      <c r="E31" s="5">
        <f>IF(D31="YES","NC",0)</f>
        <v>0</v>
      </c>
    </row>
    <row r="32" spans="1:5" ht="29" x14ac:dyDescent="0.35">
      <c r="A32" s="3" t="s">
        <v>70</v>
      </c>
      <c r="B32" s="1">
        <v>535</v>
      </c>
      <c r="C32" s="2">
        <v>1029</v>
      </c>
      <c r="D32" s="4"/>
      <c r="E32" s="13">
        <f t="shared" ref="E32:E44" si="2">IF(D32="Yes",$C32*SUM($D$8:$D$14),0)</f>
        <v>0</v>
      </c>
    </row>
    <row r="33" spans="1:5" ht="29" x14ac:dyDescent="0.35">
      <c r="A33" s="3" t="s">
        <v>71</v>
      </c>
      <c r="B33" s="22" t="s">
        <v>37</v>
      </c>
      <c r="C33" s="23">
        <v>228</v>
      </c>
      <c r="D33" s="4"/>
      <c r="E33" s="13">
        <f t="shared" si="2"/>
        <v>0</v>
      </c>
    </row>
    <row r="34" spans="1:5" ht="29" x14ac:dyDescent="0.35">
      <c r="A34" s="3" t="s">
        <v>72</v>
      </c>
      <c r="B34" s="22" t="s">
        <v>66</v>
      </c>
      <c r="C34" s="23">
        <v>1588</v>
      </c>
      <c r="D34" s="4"/>
      <c r="E34" s="13">
        <f t="shared" si="2"/>
        <v>0</v>
      </c>
    </row>
    <row r="35" spans="1:5" ht="29" x14ac:dyDescent="0.35">
      <c r="A35" s="10" t="s">
        <v>38</v>
      </c>
      <c r="B35" s="22" t="s">
        <v>39</v>
      </c>
      <c r="C35" s="23">
        <v>501</v>
      </c>
      <c r="D35" s="4"/>
      <c r="E35" s="13">
        <f t="shared" si="2"/>
        <v>0</v>
      </c>
    </row>
    <row r="36" spans="1:5" x14ac:dyDescent="0.35">
      <c r="A36" s="10" t="s">
        <v>75</v>
      </c>
      <c r="B36" s="22" t="s">
        <v>76</v>
      </c>
      <c r="C36" s="45" t="s">
        <v>94</v>
      </c>
      <c r="D36" s="4"/>
      <c r="E36" s="13">
        <f t="shared" si="2"/>
        <v>0</v>
      </c>
    </row>
    <row r="37" spans="1:5" x14ac:dyDescent="0.35">
      <c r="A37" s="10" t="s">
        <v>77</v>
      </c>
      <c r="B37" s="22" t="s">
        <v>78</v>
      </c>
      <c r="C37" s="23">
        <v>291</v>
      </c>
      <c r="D37" s="4"/>
      <c r="E37" s="13">
        <f t="shared" si="2"/>
        <v>0</v>
      </c>
    </row>
    <row r="38" spans="1:5" ht="29" x14ac:dyDescent="0.35">
      <c r="A38" s="10" t="s">
        <v>96</v>
      </c>
      <c r="B38" s="22" t="s">
        <v>40</v>
      </c>
      <c r="C38" s="45" t="s">
        <v>94</v>
      </c>
      <c r="D38" s="4"/>
      <c r="E38" s="13">
        <f t="shared" si="2"/>
        <v>0</v>
      </c>
    </row>
    <row r="39" spans="1:5" x14ac:dyDescent="0.35">
      <c r="A39" s="10" t="s">
        <v>41</v>
      </c>
      <c r="B39" s="22">
        <v>525</v>
      </c>
      <c r="C39" s="45" t="s">
        <v>94</v>
      </c>
      <c r="D39" s="4"/>
      <c r="E39" s="13">
        <f t="shared" si="2"/>
        <v>0</v>
      </c>
    </row>
    <row r="40" spans="1:5" x14ac:dyDescent="0.35">
      <c r="A40" s="10" t="s">
        <v>25</v>
      </c>
      <c r="B40" s="22">
        <v>942</v>
      </c>
      <c r="C40" s="45" t="s">
        <v>94</v>
      </c>
      <c r="D40" s="4"/>
      <c r="E40" s="13">
        <f t="shared" si="2"/>
        <v>0</v>
      </c>
    </row>
    <row r="41" spans="1:5" x14ac:dyDescent="0.35">
      <c r="A41" s="10" t="s">
        <v>97</v>
      </c>
      <c r="B41" s="22" t="s">
        <v>98</v>
      </c>
      <c r="C41" s="23">
        <v>665</v>
      </c>
      <c r="D41" s="4"/>
      <c r="E41" s="13">
        <f t="shared" si="2"/>
        <v>0</v>
      </c>
    </row>
    <row r="42" spans="1:5" ht="29" x14ac:dyDescent="0.35">
      <c r="A42" s="3" t="s">
        <v>65</v>
      </c>
      <c r="B42" s="25" t="s">
        <v>64</v>
      </c>
      <c r="C42" s="26">
        <v>360</v>
      </c>
      <c r="D42" s="4"/>
      <c r="E42" s="13">
        <f t="shared" si="2"/>
        <v>0</v>
      </c>
    </row>
    <row r="43" spans="1:5" ht="30.75" customHeight="1" x14ac:dyDescent="0.35">
      <c r="A43" s="3" t="s">
        <v>68</v>
      </c>
      <c r="B43" s="25" t="s">
        <v>99</v>
      </c>
      <c r="C43" s="26">
        <v>351</v>
      </c>
      <c r="D43" s="4"/>
      <c r="E43" s="13">
        <f t="shared" si="2"/>
        <v>0</v>
      </c>
    </row>
    <row r="44" spans="1:5" ht="29" x14ac:dyDescent="0.35">
      <c r="A44" s="3" t="s">
        <v>43</v>
      </c>
      <c r="B44" s="1" t="s">
        <v>67</v>
      </c>
      <c r="C44" s="2">
        <v>150</v>
      </c>
      <c r="D44" s="4"/>
      <c r="E44" s="13">
        <f t="shared" si="2"/>
        <v>0</v>
      </c>
    </row>
    <row r="45" spans="1:5" x14ac:dyDescent="0.35">
      <c r="A45" s="63" t="s">
        <v>17</v>
      </c>
      <c r="B45" s="64"/>
      <c r="C45" s="64"/>
      <c r="D45" s="11" t="s">
        <v>11</v>
      </c>
      <c r="E45" s="27">
        <f>IF(SUM(D8:D14)=0,0,SUM(E8:E44)/SUM(D8:D14))</f>
        <v>0</v>
      </c>
    </row>
    <row r="46" spans="1:5" ht="18.5" x14ac:dyDescent="0.45">
      <c r="A46" s="71" t="s">
        <v>15</v>
      </c>
      <c r="B46" s="72"/>
      <c r="C46" s="72"/>
      <c r="D46" s="72"/>
      <c r="E46" s="73"/>
    </row>
    <row r="47" spans="1:5" x14ac:dyDescent="0.35">
      <c r="A47" s="74" t="s">
        <v>16</v>
      </c>
      <c r="B47" s="75"/>
      <c r="C47" s="75"/>
      <c r="D47" s="75"/>
      <c r="E47" s="13">
        <f>ROUND(0.0035*E45,2)</f>
        <v>0</v>
      </c>
    </row>
    <row r="48" spans="1:5" x14ac:dyDescent="0.35">
      <c r="A48" s="74" t="s">
        <v>58</v>
      </c>
      <c r="B48" s="75"/>
      <c r="C48" s="75"/>
      <c r="D48" s="75"/>
      <c r="E48" s="13">
        <v>11.25</v>
      </c>
    </row>
    <row r="49" spans="1:5" x14ac:dyDescent="0.35">
      <c r="A49" s="74" t="s">
        <v>23</v>
      </c>
      <c r="B49" s="75"/>
      <c r="C49" s="75"/>
      <c r="D49" s="75"/>
      <c r="E49" s="13">
        <v>20</v>
      </c>
    </row>
    <row r="50" spans="1:5" x14ac:dyDescent="0.35">
      <c r="A50" s="63" t="s">
        <v>18</v>
      </c>
      <c r="B50" s="64"/>
      <c r="C50" s="64"/>
      <c r="D50" s="11" t="s">
        <v>11</v>
      </c>
      <c r="E50" s="13">
        <f>IF(SUM(E45:E49)&lt;100,0,SUM(E45:E49))</f>
        <v>0</v>
      </c>
    </row>
    <row r="51" spans="1:5" x14ac:dyDescent="0.35">
      <c r="A51" s="63" t="s">
        <v>19</v>
      </c>
      <c r="B51" s="64"/>
      <c r="C51" s="64"/>
      <c r="D51" s="11" t="str">
        <f>IF(SUM(D8:D14)=0,"",IF(SUM(D8:D14)=1,"1 Vehicle",SUM(D8:D14)&amp;" Vehicles"))</f>
        <v/>
      </c>
      <c r="E51" s="13">
        <f>E50*SUM(D8:D14)</f>
        <v>0</v>
      </c>
    </row>
    <row r="52" spans="1:5" ht="18.5" x14ac:dyDescent="0.45">
      <c r="A52" s="79" t="s">
        <v>47</v>
      </c>
      <c r="B52" s="80"/>
      <c r="C52" s="80"/>
      <c r="D52" s="80"/>
      <c r="E52" s="81"/>
    </row>
    <row r="53" spans="1:5" x14ac:dyDescent="0.35">
      <c r="A53" s="28" t="s">
        <v>79</v>
      </c>
      <c r="B53" s="82"/>
      <c r="C53" s="82"/>
      <c r="D53" s="29" t="s">
        <v>48</v>
      </c>
      <c r="E53" s="34"/>
    </row>
    <row r="54" spans="1:5" x14ac:dyDescent="0.35">
      <c r="A54" s="28" t="s">
        <v>49</v>
      </c>
      <c r="B54" s="82"/>
      <c r="C54" s="82"/>
      <c r="D54" s="29" t="s">
        <v>80</v>
      </c>
      <c r="E54" s="35"/>
    </row>
    <row r="55" spans="1:5" x14ac:dyDescent="0.35">
      <c r="A55" s="28" t="s">
        <v>50</v>
      </c>
      <c r="B55" s="83"/>
      <c r="C55" s="84"/>
      <c r="D55" s="29" t="s">
        <v>51</v>
      </c>
      <c r="E55" s="34"/>
    </row>
    <row r="56" spans="1:5" ht="18.5" x14ac:dyDescent="0.45">
      <c r="A56" s="71" t="s">
        <v>52</v>
      </c>
      <c r="B56" s="72"/>
      <c r="C56" s="72"/>
      <c r="D56" s="72"/>
      <c r="E56" s="73"/>
    </row>
    <row r="57" spans="1:5" x14ac:dyDescent="0.35">
      <c r="A57" s="30" t="s">
        <v>46</v>
      </c>
      <c r="B57" s="85" t="s">
        <v>53</v>
      </c>
      <c r="C57" s="85"/>
      <c r="D57" s="31" t="s">
        <v>54</v>
      </c>
      <c r="E57" s="32">
        <v>310062165</v>
      </c>
    </row>
    <row r="58" spans="1:5" x14ac:dyDescent="0.35">
      <c r="A58" s="28" t="s">
        <v>49</v>
      </c>
      <c r="B58" s="86" t="s">
        <v>55</v>
      </c>
      <c r="C58" s="86"/>
      <c r="D58" s="86"/>
      <c r="E58" s="87"/>
    </row>
    <row r="59" spans="1:5" ht="15" thickBot="1" x14ac:dyDescent="0.4">
      <c r="A59" s="33" t="s">
        <v>50</v>
      </c>
      <c r="B59" s="76" t="s">
        <v>56</v>
      </c>
      <c r="C59" s="77"/>
      <c r="D59" s="77"/>
      <c r="E59" s="78"/>
    </row>
    <row r="60" spans="1:5" ht="15" thickTop="1" x14ac:dyDescent="0.35"/>
  </sheetData>
  <sheetProtection algorithmName="SHA-512" hashValue="hGxzU9IEf6kfF/XP8eDHdOEjQ2kT3el+tSR6f/i0nbRAYUWKAiyEvMBWy6ievNfVoKi9gjjwUEiP0hxS6YMYKA==" saltValue="Eq0aK3YqjT784MwfXL9EDQ==" spinCount="100000" sheet="1" formatColumns="0" formatRows="0"/>
  <mergeCells count="24">
    <mergeCell ref="B59:E59"/>
    <mergeCell ref="A52:E52"/>
    <mergeCell ref="B53:C53"/>
    <mergeCell ref="B54:C54"/>
    <mergeCell ref="B55:C55"/>
    <mergeCell ref="A56:E56"/>
    <mergeCell ref="B57:C57"/>
    <mergeCell ref="B58:E58"/>
    <mergeCell ref="A50:C50"/>
    <mergeCell ref="A51:C51"/>
    <mergeCell ref="A22:E22"/>
    <mergeCell ref="A9:E9"/>
    <mergeCell ref="A45:C45"/>
    <mergeCell ref="A17:E17"/>
    <mergeCell ref="A46:E46"/>
    <mergeCell ref="A47:D47"/>
    <mergeCell ref="A48:D48"/>
    <mergeCell ref="A49:D49"/>
    <mergeCell ref="A15:E15"/>
    <mergeCell ref="A6:E6"/>
    <mergeCell ref="A1:E1"/>
    <mergeCell ref="A2:E2"/>
    <mergeCell ref="A3:E3"/>
    <mergeCell ref="D5:E5"/>
  </mergeCells>
  <dataValidations count="2">
    <dataValidation type="custom" allowBlank="1" showInputMessage="1" showErrorMessage="1" error="Only one vehicle configuration may be used on each spreadsheet." sqref="D8 D11:D14">
      <formula1>IF(SUM(D11:D14)=0,TRUE,FALSE)</formula1>
    </dataValidation>
    <dataValidation type="list" allowBlank="1" showInputMessage="1" showErrorMessage="1" sqref="D24:D44">
      <formula1>"Yes, "</formula1>
    </dataValidation>
  </dataValidations>
  <pageMargins left="0.25" right="0.25" top="0.75" bottom="0.75" header="0.3" footer="0.3"/>
  <pageSetup fitToHeight="0" orientation="portrait" r:id="rId1"/>
  <headerFooter>
    <oddHeader>&amp;CPO# ____________________________&amp;R6/5/2023</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890375201E3F8418434AE71ACD52813" ma:contentTypeVersion="0" ma:contentTypeDescription="Create a new document." ma:contentTypeScope="" ma:versionID="e85fbd2aa0994b6491f5f2381f1de6f4">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0487502-ADAA-428A-A31F-4BF6974ECAF7}">
  <ds:schemaRefs>
    <ds:schemaRef ds:uri="http://schemas.microsoft.com/sharepoint/v3/contenttype/forms"/>
  </ds:schemaRefs>
</ds:datastoreItem>
</file>

<file path=customXml/itemProps2.xml><?xml version="1.0" encoding="utf-8"?>
<ds:datastoreItem xmlns:ds="http://schemas.openxmlformats.org/officeDocument/2006/customXml" ds:itemID="{64F682D3-2869-4197-AE8F-A5F7C04D71AA}">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3BD39CD2-3510-4026-BA9D-1BC4135CE3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Configuration Worksheet</vt:lpstr>
    </vt:vector>
  </TitlesOfParts>
  <Company>State of Louisiana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Austin Bachman</dc:creator>
  <cp:lastModifiedBy>Amy Gotreaux</cp:lastModifiedBy>
  <cp:lastPrinted>2019-06-21T14:49:28Z</cp:lastPrinted>
  <dcterms:created xsi:type="dcterms:W3CDTF">2016-08-11T20:23:26Z</dcterms:created>
  <dcterms:modified xsi:type="dcterms:W3CDTF">2023-08-09T14:53:32Z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0x0101001890375201E3F8418434AE71ACD52813</vt:lpwstr>
  </property>
  <property fmtid="{D5CDD505-2E9C-101B-9397-08002B2CF9AE}" pid="3" name="Order">
    <vt:r8>202800</vt:r8>
  </property>
  <property fmtid="{D5CDD505-2E9C-101B-9397-08002B2CF9AE}" pid="4" name="TemplateUrl">
    <vt:lpwstr/>
  </property>
  <property fmtid="{D5CDD505-2E9C-101B-9397-08002B2CF9AE}" pid="5" name="_SourceUrl">
    <vt:lpwstr/>
  </property>
  <property fmtid="{D5CDD505-2E9C-101B-9397-08002B2CF9AE}" pid="6" name="_SharedFileIndex">
    <vt:lpwstr/>
  </property>
  <property fmtid="{D5CDD505-2E9C-101B-9397-08002B2CF9AE}" pid="7" name="xd_Signature">
    <vt:bool>false</vt:bool>
  </property>
  <property fmtid="{D5CDD505-2E9C-101B-9397-08002B2CF9AE}" pid="8" name="xd_ProgID">
    <vt:lpwstr/>
  </property>
</Properties>
</file>