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E:\9 - Vendors\Mike Solomon\Trucks - Lines 8, 14, 66-67, 70-72, 73-75, 76-78, 82-84, 85-86, 87-88, 89-90\Lines 73-74-75F - F250\"/>
    </mc:Choice>
  </mc:AlternateContent>
  <xr:revisionPtr revIDLastSave="0" documentId="13_ncr:1_{E935DDDE-174B-48AB-8E56-B08C9C812233}" xr6:coauthVersionLast="47" xr6:coauthVersionMax="47" xr10:uidLastSave="{00000000-0000-0000-0000-000000000000}"/>
  <bookViews>
    <workbookView xWindow="-120" yWindow="-120" windowWidth="29040" windowHeight="15840" xr2:uid="{00000000-000D-0000-FFFF-FFFF00000000}"/>
  </bookViews>
  <sheets>
    <sheet name="Line 73-F250 Reg." sheetId="1" r:id="rId1"/>
    <sheet name="Instructi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 l="1"/>
  <c r="E35" i="1"/>
  <c r="E36" i="1"/>
  <c r="E37" i="1"/>
  <c r="E38" i="1"/>
  <c r="E39" i="1"/>
  <c r="E40" i="1"/>
  <c r="E41" i="1"/>
  <c r="E29" i="1"/>
  <c r="E30" i="1"/>
  <c r="E11" i="1"/>
  <c r="E25" i="1" l="1"/>
  <c r="E26" i="1"/>
  <c r="E31" i="1" l="1"/>
  <c r="E32" i="1"/>
  <c r="E33" i="1"/>
  <c r="E23" i="1"/>
  <c r="E24" i="1"/>
  <c r="E27" i="1"/>
  <c r="E28" i="1"/>
  <c r="E12" i="1" l="1"/>
  <c r="E10" i="1"/>
  <c r="E22" i="1" l="1"/>
  <c r="D48" i="1" l="1"/>
  <c r="E7" i="1" l="1"/>
  <c r="E42" i="1" s="1"/>
  <c r="E44" i="1" l="1"/>
  <c r="E47" i="1" s="1"/>
  <c r="E48" i="1" s="1"/>
</calcChain>
</file>

<file path=xl/sharedStrings.xml><?xml version="1.0" encoding="utf-8"?>
<sst xmlns="http://schemas.openxmlformats.org/spreadsheetml/2006/main" count="107" uniqueCount="99">
  <si>
    <t>Unit Price</t>
  </si>
  <si>
    <t>Base Vehicle</t>
  </si>
  <si>
    <t>Vehicle Description</t>
  </si>
  <si>
    <t>Order Code</t>
  </si>
  <si>
    <t>Quantity</t>
  </si>
  <si>
    <t>Extended Price</t>
  </si>
  <si>
    <t>Optional Equipment</t>
  </si>
  <si>
    <t>Option Code</t>
  </si>
  <si>
    <t>Option Unit Price</t>
  </si>
  <si>
    <t>Add Option</t>
  </si>
  <si>
    <t>Description</t>
  </si>
  <si>
    <t>1 EA</t>
  </si>
  <si>
    <t>State Contract Number</t>
  </si>
  <si>
    <t>Vendor</t>
  </si>
  <si>
    <t>Optional Configuration</t>
  </si>
  <si>
    <t>Additional Costs</t>
  </si>
  <si>
    <t>0.35% Contract Administrative Fee</t>
  </si>
  <si>
    <t>Cost for Each Vehicle Plus Options</t>
  </si>
  <si>
    <t>Total Cost for Each Vehicle</t>
  </si>
  <si>
    <t>Total Cost for All Vehicles</t>
  </si>
  <si>
    <t>This spreadsheet is not a purchase order</t>
  </si>
  <si>
    <t>Available Exterior Colors</t>
  </si>
  <si>
    <t>Option Description</t>
  </si>
  <si>
    <t>LA Safety Inspection Sticker - 2 Year</t>
  </si>
  <si>
    <t>Spray-In Bedliner</t>
  </si>
  <si>
    <t>Daytime Running Lamps</t>
  </si>
  <si>
    <t>(Z1) Oxford White</t>
  </si>
  <si>
    <t>(PQ) Race Red</t>
  </si>
  <si>
    <t>(UX) Ingot Silver</t>
  </si>
  <si>
    <t>Cloth Bucket Front Seats</t>
  </si>
  <si>
    <t>Trim Type 4</t>
  </si>
  <si>
    <t>Cloth 40/20/40 Front Seats</t>
  </si>
  <si>
    <t>Trim Type 1</t>
  </si>
  <si>
    <t>17X</t>
  </si>
  <si>
    <t>6 Upfitter Switches</t>
  </si>
  <si>
    <t>66S</t>
  </si>
  <si>
    <t>85S</t>
  </si>
  <si>
    <t>Drop-In Bedliner</t>
  </si>
  <si>
    <t>85L</t>
  </si>
  <si>
    <t>15J</t>
  </si>
  <si>
    <t>5th Wheel/Gooseneck Hitch Prep Package</t>
  </si>
  <si>
    <t>53W</t>
  </si>
  <si>
    <t>90L</t>
  </si>
  <si>
    <t>Cruise Control</t>
  </si>
  <si>
    <t xml:space="preserve">1) Only one vehicle configuration may be entered on each Order Sheet.  Use a separate Order Sheet for each different vehicle configuration being ordered.  The listed configurations are the only configurations available.  However, additional configurations may be added to the contract upon request.  To request additional configurations, contact the dealer or OSP.
2) Enter the number of vehicles being ordered in the tan boxes under either Base Vehicle or Optional Configurations. 
3) Under Available Exterior Colors, enter the number of vehicles in the tan boxes to the right of the desired color(s).  Multiple Colors may be ordered on one Order Sheet. 
4) Under Optional Equipment, select "Yes" in the tan box if the option is desired.  Leave blank or select "No" if the option is not desired.  The listed options are the only options available.  However, additional options may be added to the contract upon request.  To request an option be added to the contract, contact the dealer or OSP.
5) The cost per vehicle and total order cost will automatically calculate at the bottom of the Order Sheet.  </t>
  </si>
  <si>
    <t>Contract Line</t>
  </si>
  <si>
    <t>Delivery ARO</t>
  </si>
  <si>
    <t>Courtesy Ford</t>
  </si>
  <si>
    <t>Agency  Information</t>
  </si>
  <si>
    <t>LPAA Approval No</t>
  </si>
  <si>
    <t>Phone:</t>
  </si>
  <si>
    <t>Email:</t>
  </si>
  <si>
    <t>Shopping Cart</t>
  </si>
  <si>
    <t>Vendor Information</t>
  </si>
  <si>
    <t>Mike Solomon</t>
  </si>
  <si>
    <t xml:space="preserve">Vendor No. </t>
  </si>
  <si>
    <t>337-332-2145</t>
  </si>
  <si>
    <t>msolomon@courtesyautomotive.com</t>
  </si>
  <si>
    <t>F2A - 600A</t>
  </si>
  <si>
    <t>(UM) Agate Black</t>
  </si>
  <si>
    <t>LA DEQ Waste Tire Fee (5 tires X $2.25 each)</t>
  </si>
  <si>
    <t>Order Sheet Instructions</t>
  </si>
  <si>
    <t>Available Interior Color</t>
  </si>
  <si>
    <t>15L</t>
  </si>
  <si>
    <t>TBM</t>
  </si>
  <si>
    <t>Standard Trailer Tow Package</t>
  </si>
  <si>
    <t>Included</t>
  </si>
  <si>
    <t>Trailer Brake Controller</t>
  </si>
  <si>
    <t>52B</t>
  </si>
  <si>
    <t>Cab Steps</t>
  </si>
  <si>
    <t>18B</t>
  </si>
  <si>
    <t>Contact Name:</t>
  </si>
  <si>
    <t>Agency Name</t>
  </si>
  <si>
    <t>Appearance Package</t>
  </si>
  <si>
    <t>17S</t>
  </si>
  <si>
    <t>180-365 Days</t>
  </si>
  <si>
    <t>4WD w/ 6.8L V8 FFV Engine</t>
  </si>
  <si>
    <t>RWD w/ 6.8L V8 FFV Engine</t>
  </si>
  <si>
    <t>6.7L V8 Diesel Engine</t>
  </si>
  <si>
    <t>F2A - 600A - 99T</t>
  </si>
  <si>
    <t>F2B - 600A</t>
  </si>
  <si>
    <t>F2B - 600A - 99T</t>
  </si>
  <si>
    <t>(AS) Medium Dark Slate Vinyl</t>
  </si>
  <si>
    <t>(HX) Antimatter Blue Metallic</t>
  </si>
  <si>
    <t>(M7) Carbonized Gray Metallic</t>
  </si>
  <si>
    <t>(D1) Stone Gray Metallic</t>
  </si>
  <si>
    <t>4WD w/6.7L Diesel V8</t>
  </si>
  <si>
    <t>XL Driver Assist</t>
  </si>
  <si>
    <t>96D</t>
  </si>
  <si>
    <t>X3H/X3J/
X3E/X4M</t>
  </si>
  <si>
    <t>Ford F-250 
Reg. Cab</t>
  </si>
  <si>
    <t>PO#______________________</t>
  </si>
  <si>
    <r>
      <t xml:space="preserve">4X4 Off-Road Package - Includes: </t>
    </r>
    <r>
      <rPr>
        <sz val="10"/>
        <rFont val="Calibri"/>
        <family val="2"/>
        <scheme val="minor"/>
      </rPr>
      <t>Skid Plates  **(Requires: 4WD, E-Lock Rearend, All Terrain Tires )**</t>
    </r>
  </si>
  <si>
    <r>
      <t xml:space="preserve">High Capacity Trailer Tow Package 
</t>
    </r>
    <r>
      <rPr>
        <sz val="10"/>
        <rFont val="Calibri"/>
        <family val="2"/>
        <scheme val="minor"/>
      </rPr>
      <t>**(Diesel Required)**</t>
    </r>
  </si>
  <si>
    <r>
      <t xml:space="preserve">Gooseneck Hitch Kit 
</t>
    </r>
    <r>
      <rPr>
        <sz val="10"/>
        <rFont val="Calibri"/>
        <family val="2"/>
        <scheme val="minor"/>
      </rPr>
      <t>**(Requires 53W Prep Pack)**</t>
    </r>
  </si>
  <si>
    <r>
      <t xml:space="preserve">5th Wheel Hitch Kit (18K)
</t>
    </r>
    <r>
      <rPr>
        <sz val="10"/>
        <rFont val="Calibri"/>
        <family val="2"/>
        <scheme val="minor"/>
      </rPr>
      <t>**(Requires 8' Box &amp; 53W)**</t>
    </r>
  </si>
  <si>
    <r>
      <t xml:space="preserve">Power Equipment Group 
</t>
    </r>
    <r>
      <rPr>
        <sz val="10"/>
        <rFont val="Calibri"/>
        <family val="2"/>
        <scheme val="minor"/>
      </rPr>
      <t>(Includes Power Windows and Door Locks)</t>
    </r>
  </si>
  <si>
    <r>
      <t xml:space="preserve">E-lock Rear Axel **
</t>
    </r>
    <r>
      <rPr>
        <sz val="10"/>
        <rFont val="Calibri"/>
        <family val="2"/>
        <scheme val="minor"/>
      </rPr>
      <t>(Required When Selecting Option 17x)</t>
    </r>
  </si>
  <si>
    <r>
      <t xml:space="preserve">All Terrain Tires **
</t>
    </r>
    <r>
      <rPr>
        <sz val="10"/>
        <rFont val="Calibri"/>
        <family val="2"/>
        <scheme val="minor"/>
      </rPr>
      <t>(Required When Selecting Option 17x)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</si>
</sst>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lt;=9999999]###\-####;\(###\)\ ###\-####"/>
  </numFmts>
  <fonts count="13" x14ac:knownFonts="1">
    <font>
      <sz val="11"/>
      <color theme="1"/>
      <name val="Calibri"/>
      <family val="2"/>
      <scheme val="minor"/>
    </font>
    <font>
      <sz val="11"/>
      <color theme="1"/>
      <name val="Calibri"/>
      <family val="2"/>
      <scheme val="minor"/>
    </font>
    <font>
      <b/>
      <u/>
      <sz val="14"/>
      <color rgb="FFFF0000"/>
      <name val="Calibri"/>
      <family val="2"/>
      <scheme val="minor"/>
    </font>
    <font>
      <sz val="11"/>
      <name val="Calibri"/>
      <family val="2"/>
      <scheme val="minor"/>
    </font>
    <font>
      <sz val="11"/>
      <color rgb="FFFF0000"/>
      <name val="Calibri"/>
      <family val="2"/>
      <scheme val="minor"/>
    </font>
    <font>
      <b/>
      <sz val="16"/>
      <name val="Calibri"/>
      <family val="2"/>
      <scheme val="minor"/>
    </font>
    <font>
      <b/>
      <sz val="14"/>
      <name val="Calibri"/>
      <family val="2"/>
      <scheme val="minor"/>
    </font>
    <font>
      <b/>
      <sz val="12"/>
      <name val="Calibri"/>
      <family val="2"/>
      <scheme val="minor"/>
    </font>
    <font>
      <sz val="14"/>
      <name val="Calibri"/>
      <family val="2"/>
      <scheme val="minor"/>
    </font>
    <font>
      <sz val="12"/>
      <name val="Calibri"/>
      <family val="2"/>
      <scheme val="minor"/>
    </font>
    <font>
      <sz val="12"/>
      <color theme="1"/>
      <name val="Calibri"/>
      <family val="2"/>
      <scheme val="minor"/>
    </font>
    <font>
      <b/>
      <sz val="11"/>
      <name val="Calibri"/>
      <family val="2"/>
      <scheme val="minor"/>
    </font>
    <font>
      <sz val="1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s>
  <borders count="31">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95">
    <xf numFmtId="0" fontId="0" fillId="0" borderId="0" xfId="0"/>
    <xf numFmtId="0" fontId="3" fillId="0" borderId="0" xfId="0" applyFont="1"/>
    <xf numFmtId="0" fontId="3" fillId="0" borderId="0" xfId="0" applyFont="1" applyAlignment="1">
      <alignment horizontal="right"/>
    </xf>
    <xf numFmtId="0" fontId="6" fillId="0" borderId="10" xfId="0" applyFont="1" applyBorder="1" applyAlignment="1" applyProtection="1">
      <alignment horizontal="center"/>
      <protection hidden="1"/>
    </xf>
    <xf numFmtId="0" fontId="3" fillId="0" borderId="0" xfId="0" applyFont="1" applyAlignment="1">
      <alignment vertical="top" wrapText="1"/>
    </xf>
    <xf numFmtId="0" fontId="7" fillId="0" borderId="15" xfId="0" applyFont="1" applyBorder="1" applyAlignment="1" applyProtection="1">
      <alignment vertical="top" wrapText="1"/>
      <protection hidden="1"/>
    </xf>
    <xf numFmtId="0" fontId="7" fillId="0" borderId="16" xfId="0" applyFont="1" applyBorder="1" applyProtection="1">
      <protection hidden="1"/>
    </xf>
    <xf numFmtId="0" fontId="7" fillId="0" borderId="16" xfId="0" applyFont="1" applyBorder="1" applyAlignment="1" applyProtection="1">
      <alignment horizontal="right"/>
      <protection hidden="1"/>
    </xf>
    <xf numFmtId="0" fontId="7" fillId="0" borderId="17" xfId="0" applyFont="1" applyBorder="1" applyProtection="1">
      <protection hidden="1"/>
    </xf>
    <xf numFmtId="0" fontId="9" fillId="0" borderId="0" xfId="0" applyFont="1"/>
    <xf numFmtId="0" fontId="9" fillId="0" borderId="15" xfId="0" applyFont="1" applyBorder="1" applyAlignment="1" applyProtection="1">
      <alignment vertical="top" wrapText="1"/>
      <protection hidden="1"/>
    </xf>
    <xf numFmtId="0" fontId="9" fillId="0" borderId="16" xfId="0" applyFont="1" applyBorder="1" applyProtection="1">
      <protection hidden="1"/>
    </xf>
    <xf numFmtId="44" fontId="9" fillId="0" borderId="16" xfId="1" applyFont="1" applyBorder="1" applyAlignment="1" applyProtection="1">
      <alignment horizontal="right"/>
      <protection hidden="1"/>
    </xf>
    <xf numFmtId="0" fontId="9" fillId="2" borderId="16" xfId="0" applyFont="1" applyFill="1" applyBorder="1" applyProtection="1">
      <protection locked="0"/>
    </xf>
    <xf numFmtId="44" fontId="9" fillId="0" borderId="17" xfId="0" applyNumberFormat="1" applyFont="1" applyBorder="1" applyProtection="1">
      <protection hidden="1"/>
    </xf>
    <xf numFmtId="0" fontId="9" fillId="0" borderId="16" xfId="0" applyFont="1" applyBorder="1" applyAlignment="1" applyProtection="1">
      <alignment wrapText="1"/>
      <protection hidden="1"/>
    </xf>
    <xf numFmtId="0" fontId="9" fillId="5" borderId="20" xfId="0" applyFont="1" applyFill="1" applyBorder="1" applyAlignment="1" applyProtection="1">
      <alignment horizontal="center" wrapText="1"/>
      <protection locked="0"/>
    </xf>
    <xf numFmtId="0" fontId="9" fillId="5" borderId="5" xfId="0" applyFont="1" applyFill="1" applyBorder="1" applyAlignment="1" applyProtection="1">
      <alignment horizontal="right" wrapText="1"/>
      <protection hidden="1"/>
    </xf>
    <xf numFmtId="0" fontId="9" fillId="5" borderId="5" xfId="0" applyFont="1" applyFill="1" applyBorder="1" applyAlignment="1" applyProtection="1">
      <alignment horizontal="center" wrapText="1"/>
      <protection locked="0"/>
    </xf>
    <xf numFmtId="0" fontId="9" fillId="5" borderId="6" xfId="0" applyFont="1" applyFill="1" applyBorder="1" applyAlignment="1" applyProtection="1">
      <alignment horizontal="center" wrapText="1"/>
      <protection hidden="1"/>
    </xf>
    <xf numFmtId="0" fontId="9" fillId="0" borderId="16" xfId="0" applyFont="1" applyBorder="1" applyAlignment="1" applyProtection="1">
      <alignment horizontal="center"/>
      <protection hidden="1"/>
    </xf>
    <xf numFmtId="0" fontId="9" fillId="5" borderId="15" xfId="0" applyFont="1" applyFill="1" applyBorder="1" applyAlignment="1" applyProtection="1">
      <alignment vertical="top" wrapText="1"/>
      <protection hidden="1"/>
    </xf>
    <xf numFmtId="0" fontId="9" fillId="5" borderId="16" xfId="0" applyFont="1" applyFill="1" applyBorder="1" applyAlignment="1" applyProtection="1">
      <alignment horizontal="center"/>
      <protection hidden="1"/>
    </xf>
    <xf numFmtId="44" fontId="9" fillId="5" borderId="16" xfId="1" applyFont="1" applyFill="1" applyBorder="1" applyAlignment="1" applyProtection="1">
      <alignment horizontal="right"/>
      <protection hidden="1"/>
    </xf>
    <xf numFmtId="0" fontId="9" fillId="5" borderId="16" xfId="0" applyFont="1" applyFill="1" applyBorder="1" applyAlignment="1" applyProtection="1">
      <alignment horizontal="center" wrapText="1"/>
      <protection hidden="1"/>
    </xf>
    <xf numFmtId="0" fontId="9" fillId="0" borderId="16" xfId="0" applyFont="1" applyBorder="1" applyAlignment="1" applyProtection="1">
      <alignment horizontal="right"/>
      <protection hidden="1"/>
    </xf>
    <xf numFmtId="44" fontId="9" fillId="0" borderId="17" xfId="0" applyNumberFormat="1" applyFont="1" applyBorder="1" applyAlignment="1" applyProtection="1">
      <alignment horizontal="center"/>
      <protection hidden="1"/>
    </xf>
    <xf numFmtId="0" fontId="10" fillId="0" borderId="18" xfId="0" applyFont="1" applyBorder="1" applyAlignment="1" applyProtection="1">
      <alignment horizontal="right" wrapText="1"/>
      <protection hidden="1"/>
    </xf>
    <xf numFmtId="0" fontId="9" fillId="2" borderId="19" xfId="0" applyFont="1" applyFill="1" applyBorder="1" applyAlignment="1" applyProtection="1">
      <alignment horizontal="right" wrapText="1"/>
      <protection locked="0"/>
    </xf>
    <xf numFmtId="0" fontId="9" fillId="0" borderId="0" xfId="0" applyFont="1" applyAlignment="1">
      <alignment horizontal="right"/>
    </xf>
    <xf numFmtId="0" fontId="9" fillId="0" borderId="18" xfId="0" applyFont="1" applyBorder="1" applyAlignment="1" applyProtection="1">
      <alignment horizontal="right" vertical="top" wrapText="1"/>
      <protection hidden="1"/>
    </xf>
    <xf numFmtId="0" fontId="9" fillId="0" borderId="12" xfId="0" applyFont="1" applyBorder="1" applyAlignment="1" applyProtection="1">
      <alignment horizontal="right" vertical="top" wrapText="1"/>
      <protection hidden="1"/>
    </xf>
    <xf numFmtId="0" fontId="6" fillId="0" borderId="9" xfId="0" applyFont="1" applyBorder="1" applyAlignment="1" applyProtection="1">
      <alignment horizontal="center" vertical="top" wrapText="1"/>
      <protection hidden="1"/>
    </xf>
    <xf numFmtId="0" fontId="7" fillId="0" borderId="19" xfId="0" applyFont="1" applyBorder="1" applyAlignment="1" applyProtection="1">
      <alignment horizontal="left" wrapText="1"/>
      <protection locked="0"/>
    </xf>
    <xf numFmtId="0" fontId="6" fillId="0" borderId="8" xfId="0" applyFont="1" applyBorder="1" applyAlignment="1" applyProtection="1">
      <alignment horizontal="center"/>
      <protection hidden="1"/>
    </xf>
    <xf numFmtId="0" fontId="5" fillId="0" borderId="10" xfId="0" applyFont="1" applyBorder="1" applyAlignment="1" applyProtection="1">
      <alignment horizontal="center"/>
      <protection hidden="1"/>
    </xf>
    <xf numFmtId="0" fontId="5" fillId="0" borderId="7" xfId="0" applyFont="1" applyBorder="1" applyAlignment="1" applyProtection="1">
      <alignment horizontal="center" wrapText="1"/>
      <protection hidden="1"/>
    </xf>
    <xf numFmtId="0" fontId="6" fillId="0" borderId="11" xfId="0" applyFont="1" applyBorder="1" applyAlignment="1" applyProtection="1">
      <alignment horizontal="center"/>
      <protection hidden="1"/>
    </xf>
    <xf numFmtId="0" fontId="11" fillId="0" borderId="0" xfId="0" applyFont="1" applyAlignment="1">
      <alignment vertical="top" wrapText="1"/>
    </xf>
    <xf numFmtId="0" fontId="11" fillId="0" borderId="0" xfId="0" applyFont="1"/>
    <xf numFmtId="0" fontId="11" fillId="0" borderId="0" xfId="0" applyFont="1" applyAlignment="1">
      <alignment horizontal="right"/>
    </xf>
    <xf numFmtId="14" fontId="11" fillId="0" borderId="0" xfId="0" applyNumberFormat="1" applyFont="1"/>
    <xf numFmtId="0" fontId="5" fillId="4" borderId="16" xfId="0" applyFont="1" applyFill="1" applyBorder="1" applyAlignment="1" applyProtection="1">
      <alignment horizontal="center"/>
      <protection hidden="1"/>
    </xf>
    <xf numFmtId="0" fontId="3" fillId="5" borderId="16" xfId="0" applyFont="1" applyFill="1" applyBorder="1" applyAlignment="1" applyProtection="1">
      <alignment wrapText="1"/>
      <protection hidden="1"/>
    </xf>
    <xf numFmtId="0" fontId="8" fillId="0" borderId="0" xfId="0" applyFont="1" applyAlignment="1">
      <alignment horizontal="center"/>
    </xf>
    <xf numFmtId="0" fontId="10" fillId="0" borderId="20" xfId="0" applyFont="1" applyBorder="1" applyAlignment="1" applyProtection="1">
      <alignment horizontal="centerContinuous" wrapText="1"/>
      <protection hidden="1"/>
    </xf>
    <xf numFmtId="0" fontId="10" fillId="0" borderId="21" xfId="0" applyFont="1" applyBorder="1" applyAlignment="1" applyProtection="1">
      <alignment horizontal="centerContinuous" wrapText="1"/>
      <protection hidden="1"/>
    </xf>
    <xf numFmtId="0" fontId="9" fillId="0" borderId="15" xfId="0" applyFont="1" applyBorder="1" applyAlignment="1" applyProtection="1">
      <alignment horizontal="centerContinuous"/>
      <protection hidden="1"/>
    </xf>
    <xf numFmtId="0" fontId="9" fillId="0" borderId="16" xfId="0" applyFont="1" applyBorder="1" applyAlignment="1" applyProtection="1">
      <alignment horizontal="centerContinuous"/>
      <protection hidden="1"/>
    </xf>
    <xf numFmtId="0" fontId="9" fillId="0" borderId="24" xfId="0" applyFont="1" applyBorder="1" applyAlignment="1" applyProtection="1">
      <alignment horizontal="centerContinuous"/>
      <protection hidden="1"/>
    </xf>
    <xf numFmtId="0" fontId="9" fillId="0" borderId="25" xfId="0" applyFont="1" applyBorder="1" applyAlignment="1" applyProtection="1">
      <alignment horizontal="centerContinuous"/>
      <protection hidden="1"/>
    </xf>
    <xf numFmtId="0" fontId="9" fillId="0" borderId="25" xfId="0" applyFont="1" applyBorder="1" applyProtection="1">
      <protection hidden="1"/>
    </xf>
    <xf numFmtId="44" fontId="9" fillId="0" borderId="26" xfId="0" applyNumberFormat="1" applyFont="1" applyBorder="1" applyProtection="1">
      <protection hidden="1"/>
    </xf>
    <xf numFmtId="0" fontId="9" fillId="2" borderId="0" xfId="0" applyFont="1" applyFill="1" applyBorder="1" applyAlignment="1" applyProtection="1">
      <alignment wrapText="1"/>
      <protection locked="0"/>
    </xf>
    <xf numFmtId="0" fontId="9" fillId="0" borderId="0" xfId="0" applyFont="1" applyBorder="1"/>
    <xf numFmtId="0" fontId="9" fillId="5" borderId="0" xfId="0" applyFont="1" applyFill="1" applyBorder="1" applyAlignment="1"/>
    <xf numFmtId="0" fontId="9" fillId="5" borderId="0" xfId="0" applyFont="1" applyFill="1" applyBorder="1"/>
    <xf numFmtId="164" fontId="9" fillId="5" borderId="0" xfId="0" applyNumberFormat="1" applyFont="1" applyFill="1" applyBorder="1" applyAlignment="1"/>
    <xf numFmtId="0" fontId="9" fillId="0" borderId="27" xfId="0" applyFont="1" applyBorder="1" applyAlignment="1">
      <alignment horizontal="right" vertical="top" wrapText="1"/>
    </xf>
    <xf numFmtId="0" fontId="9" fillId="2" borderId="28" xfId="0" applyFont="1" applyFill="1" applyBorder="1" applyAlignment="1" applyProtection="1">
      <alignment horizontal="left"/>
      <protection locked="0"/>
    </xf>
    <xf numFmtId="0" fontId="9" fillId="2" borderId="28" xfId="0" applyFont="1" applyFill="1" applyBorder="1" applyAlignment="1" applyProtection="1">
      <alignment horizontal="left" wrapText="1"/>
      <protection locked="0"/>
    </xf>
    <xf numFmtId="0" fontId="7" fillId="0" borderId="27" xfId="0" applyFont="1" applyBorder="1" applyAlignment="1">
      <alignment horizontal="right" vertical="top" wrapText="1"/>
    </xf>
    <xf numFmtId="0" fontId="7" fillId="5" borderId="28" xfId="0" applyFont="1" applyFill="1" applyBorder="1" applyAlignment="1">
      <alignment horizontal="center"/>
    </xf>
    <xf numFmtId="164" fontId="9" fillId="5" borderId="28" xfId="0" applyNumberFormat="1" applyFont="1" applyFill="1" applyBorder="1" applyAlignment="1"/>
    <xf numFmtId="0" fontId="9" fillId="0" borderId="29" xfId="0" applyFont="1" applyBorder="1" applyAlignment="1">
      <alignment horizontal="right" vertical="top" wrapText="1"/>
    </xf>
    <xf numFmtId="0" fontId="9" fillId="5" borderId="13" xfId="0" applyFont="1" applyFill="1" applyBorder="1" applyAlignment="1"/>
    <xf numFmtId="0" fontId="9" fillId="5" borderId="30" xfId="0" applyFont="1" applyFill="1" applyBorder="1" applyAlignment="1"/>
    <xf numFmtId="0" fontId="9" fillId="2" borderId="13" xfId="0" applyFont="1" applyFill="1" applyBorder="1" applyAlignment="1" applyProtection="1">
      <alignment wrapText="1"/>
      <protection locked="0"/>
    </xf>
    <xf numFmtId="0" fontId="9" fillId="0" borderId="13" xfId="0" applyFont="1" applyBorder="1"/>
    <xf numFmtId="0" fontId="9" fillId="2" borderId="30" xfId="0" applyFont="1" applyFill="1" applyBorder="1" applyAlignment="1" applyProtection="1">
      <alignment horizontal="left"/>
      <protection locked="0"/>
    </xf>
    <xf numFmtId="0" fontId="7" fillId="4" borderId="29" xfId="0" applyFont="1" applyFill="1" applyBorder="1" applyAlignment="1" applyProtection="1">
      <alignment horizontal="centerContinuous"/>
      <protection hidden="1"/>
    </xf>
    <xf numFmtId="0" fontId="7" fillId="4" borderId="13" xfId="0" applyFont="1" applyFill="1" applyBorder="1" applyAlignment="1" applyProtection="1">
      <alignment horizontal="centerContinuous"/>
      <protection hidden="1"/>
    </xf>
    <xf numFmtId="0" fontId="7" fillId="4" borderId="30" xfId="0" applyFont="1" applyFill="1" applyBorder="1" applyAlignment="1" applyProtection="1">
      <alignment horizontal="centerContinuous"/>
      <protection hidden="1"/>
    </xf>
    <xf numFmtId="0" fontId="7" fillId="4" borderId="20" xfId="0" applyFont="1" applyFill="1" applyBorder="1" applyAlignment="1" applyProtection="1">
      <alignment horizontal="centerContinuous"/>
      <protection hidden="1"/>
    </xf>
    <xf numFmtId="0" fontId="7" fillId="4" borderId="5" xfId="0" applyFont="1" applyFill="1" applyBorder="1" applyAlignment="1" applyProtection="1">
      <alignment horizontal="centerContinuous"/>
      <protection hidden="1"/>
    </xf>
    <xf numFmtId="0" fontId="7" fillId="4" borderId="21" xfId="0" applyFont="1" applyFill="1" applyBorder="1" applyAlignment="1" applyProtection="1">
      <alignment horizontal="centerContinuous"/>
      <protection hidden="1"/>
    </xf>
    <xf numFmtId="0" fontId="7" fillId="4" borderId="15" xfId="0" applyFont="1" applyFill="1" applyBorder="1" applyAlignment="1" applyProtection="1">
      <alignment horizontal="centerContinuous"/>
      <protection hidden="1"/>
    </xf>
    <xf numFmtId="0" fontId="7" fillId="4" borderId="16" xfId="0" applyFont="1" applyFill="1" applyBorder="1" applyAlignment="1" applyProtection="1">
      <alignment horizontal="centerContinuous"/>
      <protection hidden="1"/>
    </xf>
    <xf numFmtId="0" fontId="7" fillId="4" borderId="17" xfId="0" applyFont="1" applyFill="1" applyBorder="1" applyAlignment="1" applyProtection="1">
      <alignment horizontal="centerContinuous"/>
      <protection hidden="1"/>
    </xf>
    <xf numFmtId="0" fontId="6" fillId="4" borderId="4" xfId="0" applyFont="1" applyFill="1" applyBorder="1" applyAlignment="1" applyProtection="1">
      <alignment horizontal="centerContinuous"/>
      <protection hidden="1"/>
    </xf>
    <xf numFmtId="0" fontId="6" fillId="4" borderId="5" xfId="0" applyFont="1" applyFill="1" applyBorder="1" applyAlignment="1" applyProtection="1">
      <alignment horizontal="centerContinuous"/>
      <protection hidden="1"/>
    </xf>
    <xf numFmtId="0" fontId="6" fillId="4" borderId="6" xfId="0" applyFont="1" applyFill="1" applyBorder="1" applyAlignment="1" applyProtection="1">
      <alignment horizontal="centerContinuous"/>
      <protection hidden="1"/>
    </xf>
    <xf numFmtId="0" fontId="6" fillId="4" borderId="4" xfId="0" applyFont="1" applyFill="1" applyBorder="1" applyAlignment="1" applyProtection="1">
      <alignment horizontal="centerContinuous" wrapText="1"/>
      <protection hidden="1"/>
    </xf>
    <xf numFmtId="0" fontId="6" fillId="4" borderId="13" xfId="0" applyFont="1" applyFill="1" applyBorder="1" applyAlignment="1" applyProtection="1">
      <alignment horizontal="centerContinuous" wrapText="1"/>
      <protection hidden="1"/>
    </xf>
    <xf numFmtId="0" fontId="6" fillId="4" borderId="14" xfId="0" applyFont="1" applyFill="1" applyBorder="1" applyAlignment="1" applyProtection="1">
      <alignment horizontal="centerContinuous" wrapText="1"/>
      <protection hidden="1"/>
    </xf>
    <xf numFmtId="0" fontId="6" fillId="4" borderId="22" xfId="0" applyFont="1" applyFill="1" applyBorder="1" applyAlignment="1" applyProtection="1">
      <alignment horizontal="centerContinuous" wrapText="1"/>
      <protection hidden="1"/>
    </xf>
    <xf numFmtId="0" fontId="6" fillId="4" borderId="23" xfId="0" applyFont="1" applyFill="1" applyBorder="1" applyAlignment="1" applyProtection="1">
      <alignment horizontal="centerContinuous" wrapText="1"/>
      <protection hidden="1"/>
    </xf>
    <xf numFmtId="0" fontId="6" fillId="4" borderId="5" xfId="0" applyFont="1" applyFill="1" applyBorder="1" applyAlignment="1" applyProtection="1">
      <alignment horizontal="centerContinuous" wrapText="1"/>
      <protection hidden="1"/>
    </xf>
    <xf numFmtId="0" fontId="6" fillId="4" borderId="6" xfId="0" applyFont="1" applyFill="1" applyBorder="1" applyAlignment="1" applyProtection="1">
      <alignment horizontal="centerContinuous" wrapText="1"/>
      <protection hidden="1"/>
    </xf>
    <xf numFmtId="0" fontId="5" fillId="4" borderId="12" xfId="0" applyFont="1" applyFill="1" applyBorder="1" applyAlignment="1" applyProtection="1">
      <alignment horizontal="centerContinuous"/>
      <protection hidden="1"/>
    </xf>
    <xf numFmtId="0" fontId="5" fillId="4" borderId="13" xfId="0" applyFont="1" applyFill="1" applyBorder="1" applyAlignment="1" applyProtection="1">
      <alignment horizontal="centerContinuous"/>
      <protection hidden="1"/>
    </xf>
    <xf numFmtId="0" fontId="5" fillId="4" borderId="14" xfId="0" applyFont="1" applyFill="1" applyBorder="1" applyAlignment="1" applyProtection="1">
      <alignment horizontal="centerContinuous"/>
      <protection hidden="1"/>
    </xf>
    <xf numFmtId="0" fontId="2" fillId="3" borderId="1" xfId="0" applyFont="1" applyFill="1" applyBorder="1" applyAlignment="1" applyProtection="1">
      <alignment horizontal="centerContinuous"/>
      <protection hidden="1"/>
    </xf>
    <xf numFmtId="0" fontId="4" fillId="3" borderId="2" xfId="0" applyFont="1" applyFill="1" applyBorder="1" applyAlignment="1" applyProtection="1">
      <alignment horizontal="centerContinuous"/>
      <protection hidden="1"/>
    </xf>
    <xf numFmtId="0" fontId="4" fillId="3" borderId="3" xfId="0" applyFont="1" applyFill="1" applyBorder="1" applyAlignment="1" applyProtection="1">
      <alignment horizontal="centerContinuous"/>
      <protection hidden="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56"/>
  <sheetViews>
    <sheetView tabSelected="1" view="pageLayout" zoomScale="85" zoomScaleNormal="145" zoomScalePageLayoutView="85" workbookViewId="0">
      <selection activeCell="A8" sqref="A7:A8"/>
    </sheetView>
  </sheetViews>
  <sheetFormatPr defaultColWidth="8.85546875" defaultRowHeight="15" x14ac:dyDescent="0.25"/>
  <cols>
    <col min="1" max="1" width="33.85546875" style="4" customWidth="1"/>
    <col min="2" max="2" width="18.5703125" style="1" bestFit="1" customWidth="1"/>
    <col min="3" max="3" width="19.85546875" style="2" customWidth="1"/>
    <col min="4" max="4" width="17.42578125" style="1" bestFit="1" customWidth="1"/>
    <col min="5" max="5" width="16.5703125" style="1" customWidth="1"/>
    <col min="6" max="16384" width="8.85546875" style="1"/>
  </cols>
  <sheetData>
    <row r="1" spans="1:5" s="39" customFormat="1" ht="15.75" thickBot="1" x14ac:dyDescent="0.3">
      <c r="A1" s="38" t="s">
        <v>91</v>
      </c>
      <c r="C1" s="40"/>
      <c r="E1" s="41">
        <v>45839</v>
      </c>
    </row>
    <row r="2" spans="1:5" ht="27.2" customHeight="1" thickTop="1" thickBot="1" x14ac:dyDescent="0.35">
      <c r="A2" s="92" t="s">
        <v>20</v>
      </c>
      <c r="B2" s="93"/>
      <c r="C2" s="93"/>
      <c r="D2" s="93"/>
      <c r="E2" s="94"/>
    </row>
    <row r="3" spans="1:5" s="44" customFormat="1" ht="54.6" customHeight="1" thickBot="1" x14ac:dyDescent="0.4">
      <c r="A3" s="36" t="s">
        <v>90</v>
      </c>
      <c r="B3" s="35" t="s">
        <v>45</v>
      </c>
      <c r="C3" s="35">
        <v>73</v>
      </c>
      <c r="D3" s="35" t="s">
        <v>46</v>
      </c>
      <c r="E3" s="34" t="s">
        <v>75</v>
      </c>
    </row>
    <row r="4" spans="1:5" s="44" customFormat="1" ht="19.5" thickBot="1" x14ac:dyDescent="0.35">
      <c r="A4" s="32" t="s">
        <v>12</v>
      </c>
      <c r="B4" s="3">
        <v>4400023793</v>
      </c>
      <c r="C4" s="3" t="s">
        <v>13</v>
      </c>
      <c r="D4" s="37" t="s">
        <v>47</v>
      </c>
      <c r="E4" s="34"/>
    </row>
    <row r="5" spans="1:5" ht="21" x14ac:dyDescent="0.35">
      <c r="A5" s="89" t="s">
        <v>1</v>
      </c>
      <c r="B5" s="90"/>
      <c r="C5" s="90"/>
      <c r="D5" s="90"/>
      <c r="E5" s="91"/>
    </row>
    <row r="6" spans="1:5" s="9" customFormat="1" ht="15.75" x14ac:dyDescent="0.25">
      <c r="A6" s="5" t="s">
        <v>2</v>
      </c>
      <c r="B6" s="6" t="s">
        <v>3</v>
      </c>
      <c r="C6" s="7" t="s">
        <v>0</v>
      </c>
      <c r="D6" s="6" t="s">
        <v>4</v>
      </c>
      <c r="E6" s="8" t="s">
        <v>5</v>
      </c>
    </row>
    <row r="7" spans="1:5" s="9" customFormat="1" ht="15.75" x14ac:dyDescent="0.25">
      <c r="A7" s="10" t="s">
        <v>77</v>
      </c>
      <c r="B7" s="11" t="s">
        <v>58</v>
      </c>
      <c r="C7" s="12">
        <v>42421</v>
      </c>
      <c r="D7" s="13"/>
      <c r="E7" s="14">
        <f>$C7*D7</f>
        <v>0</v>
      </c>
    </row>
    <row r="8" spans="1:5" ht="18.75" x14ac:dyDescent="0.3">
      <c r="A8" s="82" t="s">
        <v>14</v>
      </c>
      <c r="B8" s="87"/>
      <c r="C8" s="87"/>
      <c r="D8" s="87"/>
      <c r="E8" s="88"/>
    </row>
    <row r="9" spans="1:5" s="9" customFormat="1" ht="15.75" x14ac:dyDescent="0.25">
      <c r="A9" s="5" t="s">
        <v>10</v>
      </c>
      <c r="B9" s="6" t="s">
        <v>3</v>
      </c>
      <c r="C9" s="7" t="s">
        <v>0</v>
      </c>
      <c r="D9" s="33" t="s">
        <v>4</v>
      </c>
      <c r="E9" s="8" t="s">
        <v>5</v>
      </c>
    </row>
    <row r="10" spans="1:5" s="9" customFormat="1" ht="15.75" x14ac:dyDescent="0.25">
      <c r="A10" s="10" t="s">
        <v>76</v>
      </c>
      <c r="B10" s="11" t="s">
        <v>80</v>
      </c>
      <c r="C10" s="12">
        <v>45072</v>
      </c>
      <c r="D10" s="13"/>
      <c r="E10" s="14">
        <f t="shared" ref="E10:E12" si="0">$C10*D10</f>
        <v>0</v>
      </c>
    </row>
    <row r="11" spans="1:5" s="9" customFormat="1" ht="15.75" x14ac:dyDescent="0.25">
      <c r="A11" s="10" t="s">
        <v>78</v>
      </c>
      <c r="B11" s="15" t="s">
        <v>79</v>
      </c>
      <c r="C11" s="12">
        <v>51517</v>
      </c>
      <c r="D11" s="13"/>
      <c r="E11" s="14">
        <f t="shared" si="0"/>
        <v>0</v>
      </c>
    </row>
    <row r="12" spans="1:5" s="9" customFormat="1" ht="15.75" x14ac:dyDescent="0.25">
      <c r="A12" s="10" t="s">
        <v>86</v>
      </c>
      <c r="B12" s="15" t="s">
        <v>81</v>
      </c>
      <c r="C12" s="12">
        <v>54168</v>
      </c>
      <c r="D12" s="13"/>
      <c r="E12" s="14">
        <f t="shared" si="0"/>
        <v>0</v>
      </c>
    </row>
    <row r="13" spans="1:5" ht="18.75" x14ac:dyDescent="0.3">
      <c r="A13" s="82" t="s">
        <v>62</v>
      </c>
      <c r="B13" s="85"/>
      <c r="C13" s="85"/>
      <c r="D13" s="85"/>
      <c r="E13" s="86"/>
    </row>
    <row r="14" spans="1:5" s="9" customFormat="1" ht="15.75" x14ac:dyDescent="0.25">
      <c r="A14" s="31" t="s">
        <v>82</v>
      </c>
      <c r="B14" s="16"/>
      <c r="C14" s="17"/>
      <c r="D14" s="18"/>
      <c r="E14" s="19"/>
    </row>
    <row r="15" spans="1:5" ht="18.75" x14ac:dyDescent="0.3">
      <c r="A15" s="82" t="s">
        <v>21</v>
      </c>
      <c r="B15" s="83"/>
      <c r="C15" s="83"/>
      <c r="D15" s="83"/>
      <c r="E15" s="84"/>
    </row>
    <row r="16" spans="1:5" s="29" customFormat="1" ht="15.75" x14ac:dyDescent="0.25">
      <c r="A16" s="27" t="s">
        <v>85</v>
      </c>
      <c r="B16" s="28"/>
      <c r="C16" s="45" t="s">
        <v>28</v>
      </c>
      <c r="D16" s="46"/>
      <c r="E16" s="28"/>
    </row>
    <row r="17" spans="1:5" s="29" customFormat="1" ht="15.75" x14ac:dyDescent="0.25">
      <c r="A17" s="27" t="s">
        <v>84</v>
      </c>
      <c r="B17" s="28"/>
      <c r="C17" s="45" t="s">
        <v>27</v>
      </c>
      <c r="D17" s="46"/>
      <c r="E17" s="28"/>
    </row>
    <row r="18" spans="1:5" s="29" customFormat="1" ht="15.75" x14ac:dyDescent="0.25">
      <c r="A18" s="27" t="s">
        <v>83</v>
      </c>
      <c r="B18" s="28"/>
      <c r="C18" s="45" t="s">
        <v>59</v>
      </c>
      <c r="D18" s="46"/>
      <c r="E18" s="28"/>
    </row>
    <row r="19" spans="1:5" s="29" customFormat="1" ht="15.75" x14ac:dyDescent="0.25">
      <c r="A19" s="30"/>
      <c r="B19" s="28"/>
      <c r="C19" s="45" t="s">
        <v>26</v>
      </c>
      <c r="D19" s="46"/>
      <c r="E19" s="28"/>
    </row>
    <row r="20" spans="1:5" ht="18.75" x14ac:dyDescent="0.3">
      <c r="A20" s="79" t="s">
        <v>6</v>
      </c>
      <c r="B20" s="80"/>
      <c r="C20" s="80"/>
      <c r="D20" s="80"/>
      <c r="E20" s="81"/>
    </row>
    <row r="21" spans="1:5" s="9" customFormat="1" ht="15.75" x14ac:dyDescent="0.25">
      <c r="A21" s="5" t="s">
        <v>22</v>
      </c>
      <c r="B21" s="6" t="s">
        <v>7</v>
      </c>
      <c r="C21" s="7" t="s">
        <v>8</v>
      </c>
      <c r="D21" s="6" t="s">
        <v>9</v>
      </c>
      <c r="E21" s="8" t="s">
        <v>5</v>
      </c>
    </row>
    <row r="22" spans="1:5" s="9" customFormat="1" ht="15.75" x14ac:dyDescent="0.25">
      <c r="A22" s="10" t="s">
        <v>29</v>
      </c>
      <c r="B22" s="20" t="s">
        <v>30</v>
      </c>
      <c r="C22" s="12">
        <v>468</v>
      </c>
      <c r="D22" s="13"/>
      <c r="E22" s="14">
        <f t="shared" ref="E22:E30" si="1">IF(D22="Yes",$C22*SUM($D$7:$D$12),0)</f>
        <v>0</v>
      </c>
    </row>
    <row r="23" spans="1:5" s="9" customFormat="1" ht="15.75" x14ac:dyDescent="0.25">
      <c r="A23" s="10" t="s">
        <v>31</v>
      </c>
      <c r="B23" s="20" t="s">
        <v>32</v>
      </c>
      <c r="C23" s="12">
        <v>91</v>
      </c>
      <c r="D23" s="13"/>
      <c r="E23" s="14">
        <f t="shared" si="1"/>
        <v>0</v>
      </c>
    </row>
    <row r="24" spans="1:5" s="9" customFormat="1" ht="41.25" x14ac:dyDescent="0.25">
      <c r="A24" s="10" t="s">
        <v>92</v>
      </c>
      <c r="B24" s="20" t="s">
        <v>33</v>
      </c>
      <c r="C24" s="12">
        <v>451</v>
      </c>
      <c r="D24" s="13"/>
      <c r="E24" s="14">
        <f t="shared" si="1"/>
        <v>0</v>
      </c>
    </row>
    <row r="25" spans="1:5" s="9" customFormat="1" ht="15.75" x14ac:dyDescent="0.25">
      <c r="A25" s="10" t="s">
        <v>73</v>
      </c>
      <c r="B25" s="20" t="s">
        <v>74</v>
      </c>
      <c r="C25" s="12">
        <v>4654</v>
      </c>
      <c r="D25" s="13"/>
      <c r="E25" s="14">
        <f t="shared" si="1"/>
        <v>0</v>
      </c>
    </row>
    <row r="26" spans="1:5" s="9" customFormat="1" ht="15.75" x14ac:dyDescent="0.25">
      <c r="A26" s="10" t="s">
        <v>34</v>
      </c>
      <c r="B26" s="20" t="s">
        <v>35</v>
      </c>
      <c r="C26" s="12">
        <v>150</v>
      </c>
      <c r="D26" s="13"/>
      <c r="E26" s="14">
        <f t="shared" si="1"/>
        <v>0</v>
      </c>
    </row>
    <row r="27" spans="1:5" s="9" customFormat="1" ht="15.75" x14ac:dyDescent="0.25">
      <c r="A27" s="21" t="s">
        <v>24</v>
      </c>
      <c r="B27" s="22" t="s">
        <v>36</v>
      </c>
      <c r="C27" s="23">
        <v>542</v>
      </c>
      <c r="D27" s="13"/>
      <c r="E27" s="14">
        <f t="shared" si="1"/>
        <v>0</v>
      </c>
    </row>
    <row r="28" spans="1:5" s="9" customFormat="1" ht="15.75" x14ac:dyDescent="0.25">
      <c r="A28" s="21" t="s">
        <v>37</v>
      </c>
      <c r="B28" s="22" t="s">
        <v>38</v>
      </c>
      <c r="C28" s="23">
        <v>323</v>
      </c>
      <c r="D28" s="13"/>
      <c r="E28" s="14">
        <f t="shared" si="1"/>
        <v>0</v>
      </c>
    </row>
    <row r="29" spans="1:5" s="9" customFormat="1" ht="15.75" x14ac:dyDescent="0.25">
      <c r="A29" s="21" t="s">
        <v>65</v>
      </c>
      <c r="B29" s="22" t="s">
        <v>66</v>
      </c>
      <c r="C29" s="23">
        <v>0</v>
      </c>
      <c r="D29" s="13"/>
      <c r="E29" s="14">
        <f t="shared" si="1"/>
        <v>0</v>
      </c>
    </row>
    <row r="30" spans="1:5" s="9" customFormat="1" ht="32.25" customHeight="1" x14ac:dyDescent="0.25">
      <c r="A30" s="21" t="s">
        <v>93</v>
      </c>
      <c r="B30" s="22">
        <v>535</v>
      </c>
      <c r="C30" s="23">
        <v>1029</v>
      </c>
      <c r="D30" s="13"/>
      <c r="E30" s="14">
        <f t="shared" si="1"/>
        <v>0</v>
      </c>
    </row>
    <row r="31" spans="1:5" s="9" customFormat="1" ht="28.5" x14ac:dyDescent="0.25">
      <c r="A31" s="21" t="s">
        <v>94</v>
      </c>
      <c r="B31" s="22" t="s">
        <v>39</v>
      </c>
      <c r="C31" s="23">
        <v>228</v>
      </c>
      <c r="D31" s="13"/>
      <c r="E31" s="14">
        <f t="shared" ref="E31:E41" si="2">IF(D31="Yes",$C31*SUM($D$7:$D$12),0)</f>
        <v>0</v>
      </c>
    </row>
    <row r="32" spans="1:5" s="9" customFormat="1" ht="28.5" x14ac:dyDescent="0.25">
      <c r="A32" s="21" t="s">
        <v>95</v>
      </c>
      <c r="B32" s="22" t="s">
        <v>63</v>
      </c>
      <c r="C32" s="23">
        <v>997</v>
      </c>
      <c r="D32" s="13"/>
      <c r="E32" s="14">
        <f t="shared" si="2"/>
        <v>0</v>
      </c>
    </row>
    <row r="33" spans="1:5" s="9" customFormat="1" ht="31.5" x14ac:dyDescent="0.25">
      <c r="A33" s="10" t="s">
        <v>40</v>
      </c>
      <c r="B33" s="20" t="s">
        <v>41</v>
      </c>
      <c r="C33" s="12">
        <v>501</v>
      </c>
      <c r="D33" s="13"/>
      <c r="E33" s="14">
        <f t="shared" si="2"/>
        <v>0</v>
      </c>
    </row>
    <row r="34" spans="1:5" s="9" customFormat="1" ht="15.75" x14ac:dyDescent="0.25">
      <c r="A34" s="10" t="s">
        <v>67</v>
      </c>
      <c r="B34" s="20" t="s">
        <v>68</v>
      </c>
      <c r="C34" s="12">
        <v>273</v>
      </c>
      <c r="D34" s="13"/>
      <c r="E34" s="14">
        <f t="shared" si="2"/>
        <v>0</v>
      </c>
    </row>
    <row r="35" spans="1:5" s="9" customFormat="1" ht="15.75" x14ac:dyDescent="0.25">
      <c r="A35" s="10" t="s">
        <v>69</v>
      </c>
      <c r="B35" s="20" t="s">
        <v>70</v>
      </c>
      <c r="C35" s="12">
        <v>295</v>
      </c>
      <c r="D35" s="13"/>
      <c r="E35" s="14">
        <f t="shared" si="2"/>
        <v>0</v>
      </c>
    </row>
    <row r="36" spans="1:5" s="9" customFormat="1" ht="41.25" x14ac:dyDescent="0.25">
      <c r="A36" s="10" t="s">
        <v>96</v>
      </c>
      <c r="B36" s="20" t="s">
        <v>42</v>
      </c>
      <c r="C36" s="12">
        <v>0</v>
      </c>
      <c r="D36" s="13"/>
      <c r="E36" s="14">
        <f t="shared" si="2"/>
        <v>0</v>
      </c>
    </row>
    <row r="37" spans="1:5" s="9" customFormat="1" ht="15.75" x14ac:dyDescent="0.25">
      <c r="A37" s="10" t="s">
        <v>43</v>
      </c>
      <c r="B37" s="20">
        <v>525</v>
      </c>
      <c r="C37" s="12">
        <v>0</v>
      </c>
      <c r="D37" s="13"/>
      <c r="E37" s="14">
        <f t="shared" si="2"/>
        <v>0</v>
      </c>
    </row>
    <row r="38" spans="1:5" s="9" customFormat="1" ht="15.75" x14ac:dyDescent="0.25">
      <c r="A38" s="10" t="s">
        <v>25</v>
      </c>
      <c r="B38" s="20">
        <v>942</v>
      </c>
      <c r="C38" s="12">
        <v>0</v>
      </c>
      <c r="D38" s="13"/>
      <c r="E38" s="14">
        <f t="shared" si="2"/>
        <v>0</v>
      </c>
    </row>
    <row r="39" spans="1:5" s="9" customFormat="1" ht="15.75" x14ac:dyDescent="0.25">
      <c r="A39" s="10" t="s">
        <v>87</v>
      </c>
      <c r="B39" s="20" t="s">
        <v>88</v>
      </c>
      <c r="C39" s="12">
        <v>665</v>
      </c>
      <c r="D39" s="13"/>
      <c r="E39" s="14">
        <f t="shared" si="2"/>
        <v>0</v>
      </c>
    </row>
    <row r="40" spans="1:5" s="9" customFormat="1" ht="31.5" x14ac:dyDescent="0.25">
      <c r="A40" s="21" t="s">
        <v>97</v>
      </c>
      <c r="B40" s="24" t="s">
        <v>89</v>
      </c>
      <c r="C40" s="12">
        <v>392</v>
      </c>
      <c r="D40" s="13"/>
      <c r="E40" s="14">
        <f t="shared" si="2"/>
        <v>0</v>
      </c>
    </row>
    <row r="41" spans="1:5" s="9" customFormat="1" ht="28.5" x14ac:dyDescent="0.25">
      <c r="A41" s="21" t="s">
        <v>98</v>
      </c>
      <c r="B41" s="22" t="s">
        <v>64</v>
      </c>
      <c r="C41" s="23">
        <v>150</v>
      </c>
      <c r="D41" s="13"/>
      <c r="E41" s="14">
        <f t="shared" si="2"/>
        <v>0</v>
      </c>
    </row>
    <row r="42" spans="1:5" s="9" customFormat="1" ht="15.75" x14ac:dyDescent="0.25">
      <c r="A42" s="47" t="s">
        <v>17</v>
      </c>
      <c r="B42" s="48"/>
      <c r="C42" s="48"/>
      <c r="D42" s="48"/>
      <c r="E42" s="26">
        <f>IF(SUM(D7:D12)=0,0,SUM(E7:E41)/SUM(D7:D12))</f>
        <v>0</v>
      </c>
    </row>
    <row r="43" spans="1:5" s="9" customFormat="1" ht="15.75" x14ac:dyDescent="0.25">
      <c r="A43" s="76" t="s">
        <v>15</v>
      </c>
      <c r="B43" s="77"/>
      <c r="C43" s="77"/>
      <c r="D43" s="77"/>
      <c r="E43" s="78"/>
    </row>
    <row r="44" spans="1:5" s="9" customFormat="1" ht="15.75" x14ac:dyDescent="0.25">
      <c r="A44" s="47" t="s">
        <v>16</v>
      </c>
      <c r="B44" s="48"/>
      <c r="C44" s="48"/>
      <c r="D44" s="48"/>
      <c r="E44" s="14">
        <f>ROUND(0.0035*E42,2)</f>
        <v>0</v>
      </c>
    </row>
    <row r="45" spans="1:5" s="9" customFormat="1" ht="15.75" x14ac:dyDescent="0.25">
      <c r="A45" s="47" t="s">
        <v>60</v>
      </c>
      <c r="B45" s="48"/>
      <c r="C45" s="48"/>
      <c r="D45" s="48"/>
      <c r="E45" s="14">
        <v>11.25</v>
      </c>
    </row>
    <row r="46" spans="1:5" s="9" customFormat="1" ht="15.75" x14ac:dyDescent="0.25">
      <c r="A46" s="47" t="s">
        <v>23</v>
      </c>
      <c r="B46" s="48"/>
      <c r="C46" s="48"/>
      <c r="D46" s="48"/>
      <c r="E46" s="14">
        <v>20</v>
      </c>
    </row>
    <row r="47" spans="1:5" s="9" customFormat="1" ht="15.75" x14ac:dyDescent="0.25">
      <c r="A47" s="47" t="s">
        <v>18</v>
      </c>
      <c r="B47" s="48"/>
      <c r="C47" s="48"/>
      <c r="D47" s="25" t="s">
        <v>11</v>
      </c>
      <c r="E47" s="14">
        <f>IF(SUM(E42:E46)&lt;100,0,SUM(E42:E46))</f>
        <v>0</v>
      </c>
    </row>
    <row r="48" spans="1:5" s="9" customFormat="1" ht="15.75" x14ac:dyDescent="0.25">
      <c r="A48" s="49" t="s">
        <v>19</v>
      </c>
      <c r="B48" s="50"/>
      <c r="C48" s="50"/>
      <c r="D48" s="51" t="str">
        <f>IF(SUM(D7:D12)=0,"",IF(SUM(D7:D12)=1,"1 Vehicle",SUM(D7:D12)&amp;" Vehicles"))</f>
        <v/>
      </c>
      <c r="E48" s="52">
        <f>E47*SUM(D7:D12)</f>
        <v>0</v>
      </c>
    </row>
    <row r="49" spans="1:5" s="9" customFormat="1" ht="15.75" x14ac:dyDescent="0.25">
      <c r="A49" s="73" t="s">
        <v>48</v>
      </c>
      <c r="B49" s="74"/>
      <c r="C49" s="74"/>
      <c r="D49" s="74"/>
      <c r="E49" s="75"/>
    </row>
    <row r="50" spans="1:5" s="9" customFormat="1" ht="15.75" x14ac:dyDescent="0.25">
      <c r="A50" s="58" t="s">
        <v>71</v>
      </c>
      <c r="B50" s="53"/>
      <c r="C50" s="53"/>
      <c r="D50" s="54" t="s">
        <v>49</v>
      </c>
      <c r="E50" s="59"/>
    </row>
    <row r="51" spans="1:5" s="9" customFormat="1" ht="15.75" x14ac:dyDescent="0.25">
      <c r="A51" s="58" t="s">
        <v>50</v>
      </c>
      <c r="B51" s="53"/>
      <c r="C51" s="53"/>
      <c r="D51" s="54" t="s">
        <v>72</v>
      </c>
      <c r="E51" s="60"/>
    </row>
    <row r="52" spans="1:5" s="9" customFormat="1" ht="15.75" x14ac:dyDescent="0.25">
      <c r="A52" s="64" t="s">
        <v>51</v>
      </c>
      <c r="B52" s="67"/>
      <c r="C52" s="67"/>
      <c r="D52" s="68" t="s">
        <v>52</v>
      </c>
      <c r="E52" s="69"/>
    </row>
    <row r="53" spans="1:5" s="9" customFormat="1" ht="15.75" x14ac:dyDescent="0.25">
      <c r="A53" s="70" t="s">
        <v>53</v>
      </c>
      <c r="B53" s="71"/>
      <c r="C53" s="71"/>
      <c r="D53" s="71"/>
      <c r="E53" s="72"/>
    </row>
    <row r="54" spans="1:5" s="9" customFormat="1" ht="15.75" x14ac:dyDescent="0.25">
      <c r="A54" s="61" t="s">
        <v>47</v>
      </c>
      <c r="B54" s="55" t="s">
        <v>54</v>
      </c>
      <c r="C54" s="55"/>
      <c r="D54" s="56" t="s">
        <v>55</v>
      </c>
      <c r="E54" s="62">
        <v>310062165</v>
      </c>
    </row>
    <row r="55" spans="1:5" s="9" customFormat="1" ht="15.75" x14ac:dyDescent="0.25">
      <c r="A55" s="58" t="s">
        <v>50</v>
      </c>
      <c r="B55" s="57" t="s">
        <v>56</v>
      </c>
      <c r="C55" s="57"/>
      <c r="D55" s="57"/>
      <c r="E55" s="63"/>
    </row>
    <row r="56" spans="1:5" s="9" customFormat="1" ht="15.75" x14ac:dyDescent="0.25">
      <c r="A56" s="64" t="s">
        <v>51</v>
      </c>
      <c r="B56" s="65" t="s">
        <v>57</v>
      </c>
      <c r="C56" s="65"/>
      <c r="D56" s="65"/>
      <c r="E56" s="66"/>
    </row>
  </sheetData>
  <sheetProtection algorithmName="SHA-512" hashValue="RsgMpxFsjpdCnlaP9NxRR50Z4uHugVZeAwOnm24oSNDfd/fSCnjQEE1pYPmU0EcNV1HPikZojzvwuIKfC0+HVw==" saltValue="iWzB+x/lTcSfBAkoxScdFA==" spinCount="100000" sheet="1" formatColumns="0" formatRows="0"/>
  <dataValidations disablePrompts="1" count="2">
    <dataValidation type="custom" allowBlank="1" showInputMessage="1" showErrorMessage="1" error="Only one vehicle configuration may be used on each spreadsheet." sqref="D7 D10:D12" xr:uid="{00000000-0002-0000-0000-000000000000}">
      <formula1>IF(SUM(D10:D12)=0,TRUE,FALSE)</formula1>
    </dataValidation>
    <dataValidation type="list" allowBlank="1" showInputMessage="1" showErrorMessage="1" sqref="D22:D41" xr:uid="{00000000-0002-0000-0000-000001000000}">
      <formula1>"Yes, "</formula1>
    </dataValidation>
  </dataValidations>
  <pageMargins left="0.7" right="0.7" top="0.75" bottom="0.75" header="0.3" footer="0.3"/>
  <pageSetup scale="8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66BA5-FF0E-4C63-8F48-E0B6806F9295}">
  <dimension ref="A1:A2"/>
  <sheetViews>
    <sheetView workbookViewId="0">
      <selection sqref="A1:A2"/>
    </sheetView>
  </sheetViews>
  <sheetFormatPr defaultRowHeight="15" x14ac:dyDescent="0.25"/>
  <cols>
    <col min="1" max="1" width="113" bestFit="1" customWidth="1"/>
  </cols>
  <sheetData>
    <row r="1" spans="1:1" s="1" customFormat="1" ht="21" x14ac:dyDescent="0.35">
      <c r="A1" s="42" t="s">
        <v>61</v>
      </c>
    </row>
    <row r="2" spans="1:1" s="1" customFormat="1" ht="158.44999999999999" customHeight="1" x14ac:dyDescent="0.25">
      <c r="A2" s="43"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Line 73-F250 Reg.</vt:lpstr>
      <vt:lpstr>Instructions</vt:lpstr>
    </vt:vector>
  </TitlesOfParts>
  <Company>State of Louisiana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Austin Bachman</dc:creator>
  <cp:lastModifiedBy>Amy Gotreaux</cp:lastModifiedBy>
  <cp:lastPrinted>2019-09-27T18:26:53Z</cp:lastPrinted>
  <dcterms:created xsi:type="dcterms:W3CDTF">2016-08-11T20:23:26Z</dcterms:created>
  <dcterms:modified xsi:type="dcterms:W3CDTF">2025-10-09T20:32:26Z</dcterms:modified>
</cp:coreProperties>
</file>