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G:\Commodities Teams\Amy G files\Premier Dodge - Current Status &amp; Order Sheets\Order Sheets\"/>
    </mc:Choice>
  </mc:AlternateContent>
  <xr:revisionPtr revIDLastSave="0" documentId="8_{0B545A13-F09D-486C-BF99-9EE557DA6BE1}" xr6:coauthVersionLast="47" xr6:coauthVersionMax="47" xr10:uidLastSave="{00000000-0000-0000-0000-000000000000}"/>
  <bookViews>
    <workbookView xWindow="-28920" yWindow="-120" windowWidth="29040" windowHeight="15720" xr2:uid="{00000000-000D-0000-FFFF-FFFF00000000}"/>
  </bookViews>
  <sheets>
    <sheet name="Line 72 - Ram 1500 Crew" sheetId="1" r:id="rId1"/>
    <sheet name="Instruction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7" i="1" l="1"/>
  <c r="E48" i="1"/>
  <c r="E49" i="1"/>
  <c r="E50" i="1"/>
  <c r="E51" i="1"/>
  <c r="E52" i="1"/>
  <c r="E53" i="1"/>
  <c r="E54" i="1"/>
  <c r="E55" i="1"/>
  <c r="E56" i="1"/>
  <c r="E57" i="1"/>
  <c r="E46" i="1"/>
  <c r="E58" i="1" l="1"/>
  <c r="E38" i="1"/>
  <c r="E39" i="1"/>
  <c r="E40" i="1"/>
  <c r="E41" i="1"/>
  <c r="E42" i="1"/>
  <c r="E43" i="1"/>
  <c r="E44" i="1"/>
  <c r="E16" i="1"/>
  <c r="E15" i="1"/>
  <c r="E23" i="1" l="1"/>
  <c r="E24" i="1"/>
  <c r="E25" i="1"/>
  <c r="E26" i="1"/>
  <c r="E22" i="1"/>
  <c r="E36" i="1"/>
  <c r="E32" i="1" l="1"/>
  <c r="E27" i="1" l="1"/>
  <c r="E28" i="1"/>
  <c r="E29" i="1"/>
  <c r="E30" i="1"/>
  <c r="E31" i="1"/>
  <c r="E33" i="1"/>
  <c r="E34" i="1"/>
  <c r="E35" i="1"/>
  <c r="E37" i="1"/>
  <c r="E11" i="1"/>
  <c r="E12" i="1"/>
  <c r="E13" i="1"/>
  <c r="E14" i="1"/>
  <c r="E7" i="1"/>
  <c r="E10" i="1" l="1"/>
  <c r="E60" i="1" l="1"/>
  <c r="E63" i="1" l="1"/>
  <c r="E64" i="1" s="1"/>
</calcChain>
</file>

<file path=xl/sharedStrings.xml><?xml version="1.0" encoding="utf-8"?>
<sst xmlns="http://schemas.openxmlformats.org/spreadsheetml/2006/main" count="144" uniqueCount="135">
  <si>
    <t>This spreadsheet is not a purchase order</t>
  </si>
  <si>
    <t>Order Sheet Instructions</t>
  </si>
  <si>
    <t>Contract Line</t>
  </si>
  <si>
    <t>Delivery ARO</t>
  </si>
  <si>
    <t>State Contract Number</t>
  </si>
  <si>
    <t>Vendor</t>
  </si>
  <si>
    <t>Base Vehicle</t>
  </si>
  <si>
    <t>Vehicle Description</t>
  </si>
  <si>
    <t>Order Code</t>
  </si>
  <si>
    <t>Unit Price</t>
  </si>
  <si>
    <t>Quantity</t>
  </si>
  <si>
    <t>Extended Price</t>
  </si>
  <si>
    <t>Optional Configuration</t>
  </si>
  <si>
    <t>Description</t>
  </si>
  <si>
    <t>Available Exterior Colors</t>
  </si>
  <si>
    <t>Optional Equipment</t>
  </si>
  <si>
    <t>Option Code</t>
  </si>
  <si>
    <t>Option Unit Price</t>
  </si>
  <si>
    <t>Add Option</t>
  </si>
  <si>
    <t>Option Description</t>
  </si>
  <si>
    <t>XHC</t>
  </si>
  <si>
    <t>Cost for Each Vehicle Plus Options</t>
  </si>
  <si>
    <t>1 EA</t>
  </si>
  <si>
    <t>Additional Costs</t>
  </si>
  <si>
    <t>0.35% Contract Administrative Fee</t>
  </si>
  <si>
    <t>LA DEQ Waste Tire Fee (5 tires X $2.25 each)</t>
  </si>
  <si>
    <t>LA Safety Inspection Sticker - 1 Year</t>
  </si>
  <si>
    <t>Total Cost for Each Vehicle</t>
  </si>
  <si>
    <t>Total Cost for All Vehicles</t>
  </si>
  <si>
    <t>Agency  Information</t>
  </si>
  <si>
    <t>Contact Name:</t>
  </si>
  <si>
    <t>LPAA Approval No</t>
  </si>
  <si>
    <t>Phone:</t>
  </si>
  <si>
    <t>Agency Name</t>
  </si>
  <si>
    <t>Email:</t>
  </si>
  <si>
    <t>Shopping Cart</t>
  </si>
  <si>
    <t>Vendor Information</t>
  </si>
  <si>
    <t>Courtesy Ford</t>
  </si>
  <si>
    <t>Ben Broitman</t>
  </si>
  <si>
    <t xml:space="preserve">Vendor No. </t>
  </si>
  <si>
    <t>504-352-8216</t>
  </si>
  <si>
    <t>bbroitman@premierautomotive.com</t>
  </si>
  <si>
    <t>Premier Dodge</t>
  </si>
  <si>
    <t xml:space="preserve">1) Only one vehicle configuration may be entered on each Order Sheet.  Use a separate Order Sheet for each different vehicle configuration being ordered.  The listed configurations are the only configurations available.  However, additional configurations may be added to the contract upon request.  To request additional configurations, contact the dealer or OSP.
2) Enter the number of vehicles being ordered in the tan boxes under either Base Vehicle or Optional Configurations. 
3) Under Available Exterior Colors, enter the number of vehicles in the tan boxes to the right of the desired color(s).  Multiple Colors may be ordered on one Order Sheet. 
4) Under Optional Equipment, select "Yes" in the tan box if the option is desired.  Leave blank or select "No" if the option is not desired.  The listed options are the only options available.  However, additional options may be added to the contract upon request.  To request an option be added to the contract, contact the dealer or OSP.
5) The cost per vehicle and total order cost will automatically calculate at the bottom of the Order Sheet.  
</t>
  </si>
  <si>
    <t>MRU</t>
  </si>
  <si>
    <t>Trailer Brake Control</t>
  </si>
  <si>
    <t>A61</t>
  </si>
  <si>
    <t>DT1L98-27A</t>
  </si>
  <si>
    <t>PO #_____________________________</t>
  </si>
  <si>
    <r>
      <t xml:space="preserve">4X2 5.7L V8 HEMI MDS VVT 
</t>
    </r>
    <r>
      <rPr>
        <sz val="10"/>
        <rFont val="Calibri"/>
        <family val="2"/>
        <scheme val="minor"/>
      </rPr>
      <t>(5.7 Ft. Bed - Must add DMH)</t>
    </r>
  </si>
  <si>
    <r>
      <t xml:space="preserve">4X4 5.7L V8 HEMI MDS VVT 
</t>
    </r>
    <r>
      <rPr>
        <sz val="10"/>
        <rFont val="Calibri"/>
        <family val="2"/>
        <scheme val="minor"/>
      </rPr>
      <t>(5.7 Ft. Bed - Must add DMH)</t>
    </r>
  </si>
  <si>
    <t>90-120 Days</t>
  </si>
  <si>
    <t>RAM 5500 Cab &amp; Chassis Reg. Cab</t>
  </si>
  <si>
    <t>2WD w/ 6.7L I6 Turbo Diesel engine</t>
  </si>
  <si>
    <t>DP5L63-2YA</t>
  </si>
  <si>
    <t>4WD w/ 6.7L I6 Turbo Diesel engine</t>
  </si>
  <si>
    <t>DP0L63-2YA</t>
  </si>
  <si>
    <t>84" CA</t>
  </si>
  <si>
    <t>DP5L64</t>
  </si>
  <si>
    <t>108" CA</t>
  </si>
  <si>
    <t>DP5L65</t>
  </si>
  <si>
    <t>120" CA</t>
  </si>
  <si>
    <t>DP5L66</t>
  </si>
  <si>
    <t xml:space="preserve">4WD w/ 84" CA </t>
  </si>
  <si>
    <t>DP0L64</t>
  </si>
  <si>
    <t>(PW7) Bright White Clear Coat</t>
  </si>
  <si>
    <t>(PR4) Flame Red Clear Coat</t>
  </si>
  <si>
    <t>(PW8) Black Clear Coat</t>
  </si>
  <si>
    <t>220 AMP Alternator</t>
  </si>
  <si>
    <t>440 AMP Alternator</t>
  </si>
  <si>
    <t>2 Additional Base Keys</t>
  </si>
  <si>
    <t>115V Auxiliary Power Outlet</t>
  </si>
  <si>
    <t>Ambulance Prep Group</t>
  </si>
  <si>
    <t>Electrical Accessory Group</t>
  </si>
  <si>
    <t>RAM Telematics w/ 1 yr Subscription</t>
  </si>
  <si>
    <t>Emergency, Fire, Rescue Special Emissions</t>
  </si>
  <si>
    <t>Black Tubular Side Steps</t>
  </si>
  <si>
    <t>Power Equipment Group (Includes power windows and door locks)</t>
  </si>
  <si>
    <t>22 Gallon Midship Fuel Tank</t>
  </si>
  <si>
    <t>Dual Fuel Tank (22 &amp; 52 Gal.)</t>
  </si>
  <si>
    <t>Heavy Duty Front Suspension Group</t>
  </si>
  <si>
    <t>Front Rubber Floor Mats</t>
  </si>
  <si>
    <t>Max Tow Package</t>
  </si>
  <si>
    <t>Full Size Spare Tire</t>
  </si>
  <si>
    <t>Payload Upgrade Package</t>
  </si>
  <si>
    <t>Rear Backup Alarm</t>
  </si>
  <si>
    <t>Parkview Rear Back-up Camera</t>
  </si>
  <si>
    <t>Speed Limitation - 65 MPH</t>
  </si>
  <si>
    <t>Speed Limitation - 70 MPH</t>
  </si>
  <si>
    <t>Speed Limitation - 77 MPH</t>
  </si>
  <si>
    <t>BAJ</t>
  </si>
  <si>
    <t>XF7</t>
  </si>
  <si>
    <t>GXJ</t>
  </si>
  <si>
    <t>JKV</t>
  </si>
  <si>
    <t>AH2</t>
  </si>
  <si>
    <t>ADH</t>
  </si>
  <si>
    <t>RFQ</t>
  </si>
  <si>
    <t>AH6</t>
  </si>
  <si>
    <t>NFA</t>
  </si>
  <si>
    <t>NLL</t>
  </si>
  <si>
    <t>AZB</t>
  </si>
  <si>
    <t>CLY</t>
  </si>
  <si>
    <t>AHQ</t>
  </si>
  <si>
    <t>TBB</t>
  </si>
  <si>
    <t>AH5</t>
  </si>
  <si>
    <t>XAW</t>
  </si>
  <si>
    <t>XAC</t>
  </si>
  <si>
    <t>JJ4</t>
  </si>
  <si>
    <t>JJ5</t>
  </si>
  <si>
    <t>JJ9</t>
  </si>
  <si>
    <t>Bodies</t>
  </si>
  <si>
    <t>Service Body: 60" CA</t>
  </si>
  <si>
    <t>SLU108DADW</t>
  </si>
  <si>
    <t>Service Body: 60" CA w/ Flip Tops</t>
  </si>
  <si>
    <t>SLUS108ADW</t>
  </si>
  <si>
    <t>Service Body: 84" CA</t>
  </si>
  <si>
    <t>SLU132DADW</t>
  </si>
  <si>
    <t>Service Body: 84" CA w/ Flip Tops</t>
  </si>
  <si>
    <t>SLUS132ADW</t>
  </si>
  <si>
    <t>Gooseneck Body: 60" CA</t>
  </si>
  <si>
    <t>CM 9'4"</t>
  </si>
  <si>
    <t>Flat Bed: 60" CA</t>
  </si>
  <si>
    <t>T&amp;T 9'3"</t>
  </si>
  <si>
    <t>Gooseneck Body: 84" CA</t>
  </si>
  <si>
    <t>CM 11'4"</t>
  </si>
  <si>
    <t>Flat Bed: 84" CA</t>
  </si>
  <si>
    <t>T&amp;T 12'4"</t>
  </si>
  <si>
    <t>Flat Bed: 108" CA</t>
  </si>
  <si>
    <t>T&amp;T 14"</t>
  </si>
  <si>
    <t>Flat Bed: 120" CA</t>
  </si>
  <si>
    <t>T&amp;T 16'</t>
  </si>
  <si>
    <t>Dump Body: 60" CA</t>
  </si>
  <si>
    <t xml:space="preserve">Warren 9' </t>
  </si>
  <si>
    <t>Dump Body: 84" CA</t>
  </si>
  <si>
    <t xml:space="preserve">Warren 11'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</si>
</sst>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lt;=9999999]###\-####;\(###\)\ ###\-####"/>
  </numFmts>
  <fonts count="10" x14ac:knownFonts="1">
    <font>
      <sz val="11"/>
      <color theme="1"/>
      <name val="Calibri"/>
      <family val="2"/>
      <scheme val="minor"/>
    </font>
    <font>
      <sz val="11"/>
      <color theme="1"/>
      <name val="Calibri"/>
      <family val="2"/>
      <scheme val="minor"/>
    </font>
    <font>
      <b/>
      <u/>
      <sz val="14"/>
      <color rgb="FFFF0000"/>
      <name val="Calibri"/>
      <family val="2"/>
      <scheme val="minor"/>
    </font>
    <font>
      <sz val="11"/>
      <name val="Calibri"/>
      <family val="2"/>
      <scheme val="minor"/>
    </font>
    <font>
      <sz val="11"/>
      <color rgb="FFFF0000"/>
      <name val="Calibri"/>
      <family val="2"/>
      <scheme val="minor"/>
    </font>
    <font>
      <b/>
      <sz val="16"/>
      <name val="Calibri"/>
      <family val="2"/>
      <scheme val="minor"/>
    </font>
    <font>
      <b/>
      <sz val="11"/>
      <name val="Calibri"/>
      <family val="2"/>
      <scheme val="minor"/>
    </font>
    <font>
      <b/>
      <sz val="14"/>
      <name val="Calibri"/>
      <family val="2"/>
      <scheme val="minor"/>
    </font>
    <font>
      <b/>
      <sz val="14"/>
      <color theme="1"/>
      <name val="Calibri"/>
      <family val="2"/>
      <scheme val="minor"/>
    </font>
    <font>
      <sz val="1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s>
  <borders count="28">
    <border>
      <left/>
      <right/>
      <top/>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100">
    <xf numFmtId="0" fontId="0" fillId="0" borderId="0" xfId="0"/>
    <xf numFmtId="0" fontId="3" fillId="0" borderId="0" xfId="0" applyFont="1"/>
    <xf numFmtId="0" fontId="6" fillId="0" borderId="5" xfId="0" applyFont="1" applyBorder="1" applyAlignment="1" applyProtection="1">
      <alignment horizontal="center"/>
      <protection hidden="1"/>
    </xf>
    <xf numFmtId="0" fontId="5" fillId="0" borderId="5" xfId="0" applyFont="1" applyBorder="1" applyAlignment="1" applyProtection="1">
      <alignment horizontal="center"/>
      <protection hidden="1"/>
    </xf>
    <xf numFmtId="0" fontId="6" fillId="0" borderId="9" xfId="0" applyFont="1" applyBorder="1" applyProtection="1">
      <protection hidden="1"/>
    </xf>
    <xf numFmtId="0" fontId="6" fillId="0" borderId="10" xfId="0" applyFont="1" applyBorder="1" applyProtection="1">
      <protection hidden="1"/>
    </xf>
    <xf numFmtId="0" fontId="6" fillId="0" borderId="11" xfId="0" applyFont="1" applyBorder="1" applyProtection="1">
      <protection hidden="1"/>
    </xf>
    <xf numFmtId="0" fontId="3" fillId="0" borderId="9" xfId="0" applyFont="1" applyBorder="1" applyAlignment="1" applyProtection="1">
      <alignment wrapText="1"/>
      <protection hidden="1"/>
    </xf>
    <xf numFmtId="0" fontId="3" fillId="0" borderId="10" xfId="0" applyFont="1" applyBorder="1" applyProtection="1">
      <protection hidden="1"/>
    </xf>
    <xf numFmtId="44" fontId="3" fillId="0" borderId="10" xfId="1" applyFont="1" applyBorder="1" applyProtection="1">
      <protection hidden="1"/>
    </xf>
    <xf numFmtId="0" fontId="3" fillId="2" borderId="10" xfId="0" applyFont="1" applyFill="1" applyBorder="1" applyProtection="1">
      <protection locked="0"/>
    </xf>
    <xf numFmtId="44" fontId="3" fillId="0" borderId="11" xfId="0" applyNumberFormat="1" applyFont="1" applyBorder="1" applyProtection="1">
      <protection hidden="1"/>
    </xf>
    <xf numFmtId="0" fontId="6" fillId="0" borderId="9" xfId="0" applyFont="1" applyBorder="1" applyAlignment="1" applyProtection="1">
      <alignment wrapText="1"/>
      <protection hidden="1"/>
    </xf>
    <xf numFmtId="44" fontId="3" fillId="0" borderId="10" xfId="1" applyFont="1" applyBorder="1" applyAlignment="1" applyProtection="1">
      <protection hidden="1"/>
    </xf>
    <xf numFmtId="44" fontId="3" fillId="5" borderId="10" xfId="1" applyFont="1" applyFill="1" applyBorder="1" applyAlignment="1" applyProtection="1">
      <protection hidden="1"/>
    </xf>
    <xf numFmtId="44" fontId="3" fillId="5" borderId="10" xfId="1" applyFont="1" applyFill="1" applyBorder="1" applyAlignment="1" applyProtection="1">
      <alignment horizontal="right"/>
      <protection hidden="1"/>
    </xf>
    <xf numFmtId="0" fontId="3" fillId="0" borderId="10" xfId="0" applyFont="1" applyBorder="1" applyAlignment="1" applyProtection="1">
      <alignment horizontal="center"/>
      <protection hidden="1"/>
    </xf>
    <xf numFmtId="0" fontId="0" fillId="0" borderId="9" xfId="0" applyBorder="1" applyAlignment="1" applyProtection="1">
      <alignment wrapText="1"/>
      <protection hidden="1"/>
    </xf>
    <xf numFmtId="0" fontId="0" fillId="0" borderId="10" xfId="0" applyBorder="1" applyAlignment="1" applyProtection="1">
      <alignment horizontal="center"/>
      <protection hidden="1"/>
    </xf>
    <xf numFmtId="0" fontId="0" fillId="2" borderId="10" xfId="0" applyFill="1" applyBorder="1" applyProtection="1">
      <protection locked="0"/>
    </xf>
    <xf numFmtId="44" fontId="3" fillId="0" borderId="0" xfId="0" applyNumberFormat="1" applyFont="1"/>
    <xf numFmtId="10" fontId="3" fillId="0" borderId="0" xfId="0" applyNumberFormat="1" applyFont="1"/>
    <xf numFmtId="44" fontId="0" fillId="5" borderId="10" xfId="1" applyFont="1" applyFill="1" applyBorder="1" applyAlignment="1" applyProtection="1">
      <alignment horizontal="right"/>
      <protection hidden="1"/>
    </xf>
    <xf numFmtId="44" fontId="3" fillId="0" borderId="10" xfId="1" applyFont="1" applyBorder="1" applyAlignment="1" applyProtection="1">
      <alignment horizontal="right"/>
      <protection hidden="1"/>
    </xf>
    <xf numFmtId="44" fontId="3" fillId="0" borderId="11" xfId="0" applyNumberFormat="1" applyFont="1" applyBorder="1" applyAlignment="1" applyProtection="1">
      <alignment horizontal="left"/>
      <protection hidden="1"/>
    </xf>
    <xf numFmtId="44" fontId="3" fillId="0" borderId="11" xfId="0" applyNumberFormat="1" applyFont="1" applyBorder="1" applyAlignment="1" applyProtection="1">
      <alignment horizontal="right"/>
      <protection hidden="1"/>
    </xf>
    <xf numFmtId="0" fontId="3" fillId="5" borderId="4" xfId="0" applyFont="1" applyFill="1" applyBorder="1" applyAlignment="1" applyProtection="1">
      <alignment wrapText="1"/>
      <protection hidden="1"/>
    </xf>
    <xf numFmtId="0" fontId="5" fillId="4" borderId="1" xfId="0" applyFont="1" applyFill="1" applyBorder="1" applyAlignment="1" applyProtection="1">
      <alignment horizontal="center" wrapText="1"/>
      <protection hidden="1"/>
    </xf>
    <xf numFmtId="0" fontId="6" fillId="0" borderId="0" xfId="0" applyFont="1"/>
    <xf numFmtId="44" fontId="6" fillId="0" borderId="0" xfId="0" applyNumberFormat="1" applyFont="1"/>
    <xf numFmtId="10" fontId="6" fillId="0" borderId="0" xfId="0" applyNumberFormat="1" applyFont="1"/>
    <xf numFmtId="14" fontId="6" fillId="0" borderId="0" xfId="0" applyNumberFormat="1" applyFont="1"/>
    <xf numFmtId="0" fontId="5" fillId="4" borderId="6" xfId="0" applyFont="1" applyFill="1" applyBorder="1" applyAlignment="1" applyProtection="1">
      <alignment horizontal="centerContinuous"/>
      <protection hidden="1"/>
    </xf>
    <xf numFmtId="0" fontId="5" fillId="4" borderId="7" xfId="0" applyFont="1" applyFill="1" applyBorder="1" applyAlignment="1" applyProtection="1">
      <alignment horizontal="centerContinuous"/>
      <protection hidden="1"/>
    </xf>
    <xf numFmtId="0" fontId="5" fillId="4" borderId="8" xfId="0" applyFont="1" applyFill="1" applyBorder="1" applyAlignment="1" applyProtection="1">
      <alignment horizontal="centerContinuous"/>
      <protection hidden="1"/>
    </xf>
    <xf numFmtId="0" fontId="7" fillId="4" borderId="1" xfId="0" applyFont="1" applyFill="1" applyBorder="1" applyAlignment="1" applyProtection="1">
      <alignment horizontal="centerContinuous" wrapText="1"/>
      <protection hidden="1"/>
    </xf>
    <xf numFmtId="0" fontId="7" fillId="4" borderId="2" xfId="0" applyFont="1" applyFill="1" applyBorder="1" applyAlignment="1" applyProtection="1">
      <alignment horizontal="centerContinuous" wrapText="1"/>
      <protection hidden="1"/>
    </xf>
    <xf numFmtId="0" fontId="7" fillId="4" borderId="3" xfId="0" applyFont="1" applyFill="1" applyBorder="1" applyAlignment="1" applyProtection="1">
      <alignment horizontal="centerContinuous" wrapText="1"/>
      <protection hidden="1"/>
    </xf>
    <xf numFmtId="0" fontId="7" fillId="4" borderId="7" xfId="0" applyFont="1" applyFill="1" applyBorder="1" applyAlignment="1" applyProtection="1">
      <alignment horizontal="centerContinuous" wrapText="1"/>
      <protection hidden="1"/>
    </xf>
    <xf numFmtId="0" fontId="7" fillId="4" borderId="8" xfId="0" applyFont="1" applyFill="1" applyBorder="1" applyAlignment="1" applyProtection="1">
      <alignment horizontal="centerContinuous" wrapText="1"/>
      <protection hidden="1"/>
    </xf>
    <xf numFmtId="0" fontId="8" fillId="4" borderId="1" xfId="0" applyFont="1" applyFill="1" applyBorder="1" applyAlignment="1" applyProtection="1">
      <alignment horizontal="centerContinuous"/>
      <protection hidden="1"/>
    </xf>
    <xf numFmtId="0" fontId="8" fillId="4" borderId="2" xfId="0" applyFont="1" applyFill="1" applyBorder="1" applyAlignment="1" applyProtection="1">
      <alignment horizontal="centerContinuous"/>
      <protection hidden="1"/>
    </xf>
    <xf numFmtId="0" fontId="8" fillId="4" borderId="3" xfId="0" applyFont="1" applyFill="1" applyBorder="1" applyAlignment="1" applyProtection="1">
      <alignment horizontal="centerContinuous"/>
      <protection hidden="1"/>
    </xf>
    <xf numFmtId="0" fontId="6" fillId="0" borderId="9" xfId="0" applyFont="1" applyBorder="1" applyAlignment="1" applyProtection="1">
      <alignment horizontal="centerContinuous"/>
      <protection hidden="1"/>
    </xf>
    <xf numFmtId="0" fontId="6" fillId="0" borderId="10" xfId="0" applyFont="1" applyBorder="1" applyAlignment="1" applyProtection="1">
      <alignment horizontal="centerContinuous"/>
      <protection hidden="1"/>
    </xf>
    <xf numFmtId="0" fontId="6" fillId="0" borderId="11" xfId="0" applyFont="1" applyBorder="1" applyAlignment="1" applyProtection="1">
      <alignment horizontal="centerContinuous"/>
      <protection hidden="1"/>
    </xf>
    <xf numFmtId="0" fontId="7" fillId="4" borderId="2" xfId="0" applyFont="1" applyFill="1" applyBorder="1" applyAlignment="1" applyProtection="1">
      <alignment horizontal="centerContinuous"/>
      <protection hidden="1"/>
    </xf>
    <xf numFmtId="0" fontId="7" fillId="4" borderId="1" xfId="0" applyFont="1" applyFill="1" applyBorder="1" applyAlignment="1" applyProtection="1">
      <alignment horizontal="centerContinuous"/>
      <protection hidden="1"/>
    </xf>
    <xf numFmtId="0" fontId="7" fillId="4" borderId="3" xfId="0" applyFont="1" applyFill="1" applyBorder="1" applyAlignment="1" applyProtection="1">
      <alignment horizontal="centerContinuous"/>
      <protection hidden="1"/>
    </xf>
    <xf numFmtId="0" fontId="7" fillId="4" borderId="9" xfId="0" applyFont="1" applyFill="1" applyBorder="1" applyAlignment="1" applyProtection="1">
      <alignment horizontal="centerContinuous"/>
      <protection hidden="1"/>
    </xf>
    <xf numFmtId="0" fontId="7" fillId="4" borderId="10" xfId="0" applyFont="1" applyFill="1" applyBorder="1" applyAlignment="1" applyProtection="1">
      <alignment horizontal="centerContinuous"/>
      <protection hidden="1"/>
    </xf>
    <xf numFmtId="0" fontId="7" fillId="4" borderId="11" xfId="0" applyFont="1" applyFill="1" applyBorder="1" applyAlignment="1" applyProtection="1">
      <alignment horizontal="centerContinuous"/>
      <protection hidden="1"/>
    </xf>
    <xf numFmtId="0" fontId="3" fillId="0" borderId="13" xfId="0" applyFont="1" applyBorder="1"/>
    <xf numFmtId="0" fontId="3" fillId="5" borderId="14" xfId="0" applyFont="1" applyFill="1" applyBorder="1"/>
    <xf numFmtId="44" fontId="3" fillId="0" borderId="0" xfId="0" applyNumberFormat="1" applyFont="1" applyAlignment="1">
      <alignment horizontal="center"/>
    </xf>
    <xf numFmtId="10" fontId="3" fillId="0" borderId="0" xfId="0" applyNumberFormat="1" applyFont="1" applyAlignment="1">
      <alignment horizontal="center"/>
    </xf>
    <xf numFmtId="0" fontId="3" fillId="0" borderId="0" xfId="0" applyFont="1" applyAlignment="1">
      <alignment horizontal="center"/>
    </xf>
    <xf numFmtId="0" fontId="3" fillId="0" borderId="16" xfId="0" applyFont="1" applyBorder="1" applyProtection="1">
      <protection hidden="1"/>
    </xf>
    <xf numFmtId="44" fontId="3" fillId="0" borderId="17" xfId="0" applyNumberFormat="1" applyFont="1" applyBorder="1" applyProtection="1">
      <protection hidden="1"/>
    </xf>
    <xf numFmtId="0" fontId="3" fillId="2" borderId="0" xfId="0" applyFont="1" applyFill="1" applyAlignment="1" applyProtection="1">
      <alignment wrapText="1"/>
      <protection locked="0"/>
    </xf>
    <xf numFmtId="164" fontId="3" fillId="5" borderId="0" xfId="0" applyNumberFormat="1" applyFont="1" applyFill="1"/>
    <xf numFmtId="0" fontId="7" fillId="4" borderId="18" xfId="0" applyFont="1" applyFill="1" applyBorder="1" applyAlignment="1" applyProtection="1">
      <alignment horizontal="centerContinuous"/>
      <protection hidden="1"/>
    </xf>
    <xf numFmtId="0" fontId="7" fillId="4" borderId="13" xfId="0" applyFont="1" applyFill="1" applyBorder="1" applyAlignment="1" applyProtection="1">
      <alignment horizontal="centerContinuous"/>
      <protection hidden="1"/>
    </xf>
    <xf numFmtId="0" fontId="7" fillId="4" borderId="19" xfId="0" applyFont="1" applyFill="1" applyBorder="1" applyAlignment="1" applyProtection="1">
      <alignment horizontal="centerContinuous"/>
      <protection hidden="1"/>
    </xf>
    <xf numFmtId="0" fontId="3" fillId="0" borderId="20" xfId="0" applyFont="1" applyBorder="1" applyAlignment="1">
      <alignment horizontal="right"/>
    </xf>
    <xf numFmtId="0" fontId="3" fillId="2" borderId="21" xfId="0" applyFont="1" applyFill="1" applyBorder="1" applyAlignment="1" applyProtection="1">
      <alignment horizontal="left"/>
      <protection locked="0"/>
    </xf>
    <xf numFmtId="0" fontId="3" fillId="2" borderId="21" xfId="0" applyFont="1" applyFill="1" applyBorder="1" applyAlignment="1" applyProtection="1">
      <alignment horizontal="left" wrapText="1"/>
      <protection locked="0"/>
    </xf>
    <xf numFmtId="164" fontId="3" fillId="5" borderId="21" xfId="0" applyNumberFormat="1" applyFont="1" applyFill="1" applyBorder="1"/>
    <xf numFmtId="0" fontId="3" fillId="0" borderId="22" xfId="0" applyFont="1" applyBorder="1" applyAlignment="1">
      <alignment horizontal="right"/>
    </xf>
    <xf numFmtId="0" fontId="3" fillId="5" borderId="7" xfId="0" applyFont="1" applyFill="1" applyBorder="1"/>
    <xf numFmtId="0" fontId="3" fillId="0" borderId="18" xfId="0" applyFont="1" applyBorder="1" applyAlignment="1">
      <alignment horizontal="right"/>
    </xf>
    <xf numFmtId="0" fontId="3" fillId="2" borderId="13" xfId="0" applyFont="1" applyFill="1" applyBorder="1" applyAlignment="1" applyProtection="1">
      <alignment wrapText="1"/>
      <protection locked="0"/>
    </xf>
    <xf numFmtId="0" fontId="3" fillId="2" borderId="19" xfId="0" applyFont="1" applyFill="1" applyBorder="1" applyAlignment="1" applyProtection="1">
      <alignment horizontal="left"/>
      <protection locked="0"/>
    </xf>
    <xf numFmtId="0" fontId="6" fillId="0" borderId="18" xfId="0" applyFont="1" applyBorder="1" applyAlignment="1">
      <alignment horizontal="right" wrapText="1"/>
    </xf>
    <xf numFmtId="0" fontId="3" fillId="5" borderId="13" xfId="0" applyFont="1" applyFill="1" applyBorder="1"/>
    <xf numFmtId="0" fontId="6" fillId="5" borderId="19" xfId="0" applyFont="1" applyFill="1" applyBorder="1" applyAlignment="1">
      <alignment horizontal="center"/>
    </xf>
    <xf numFmtId="0" fontId="2" fillId="3" borderId="18" xfId="0" applyFont="1" applyFill="1" applyBorder="1" applyAlignment="1" applyProtection="1">
      <alignment horizontal="centerContinuous"/>
      <protection hidden="1"/>
    </xf>
    <xf numFmtId="0" fontId="4" fillId="3" borderId="13" xfId="0" applyFont="1" applyFill="1" applyBorder="1" applyAlignment="1" applyProtection="1">
      <alignment horizontal="centerContinuous"/>
      <protection hidden="1"/>
    </xf>
    <xf numFmtId="0" fontId="4" fillId="3" borderId="19" xfId="0" applyFont="1" applyFill="1" applyBorder="1" applyAlignment="1" applyProtection="1">
      <alignment horizontal="centerContinuous"/>
      <protection hidden="1"/>
    </xf>
    <xf numFmtId="0" fontId="5" fillId="0" borderId="23" xfId="0" applyFont="1" applyBorder="1" applyAlignment="1" applyProtection="1">
      <alignment horizontal="center"/>
      <protection hidden="1"/>
    </xf>
    <xf numFmtId="0" fontId="6" fillId="0" borderId="24" xfId="0" applyFont="1" applyBorder="1" applyAlignment="1" applyProtection="1">
      <alignment horizontal="center"/>
      <protection hidden="1"/>
    </xf>
    <xf numFmtId="0" fontId="3" fillId="0" borderId="9" xfId="0" applyFont="1" applyBorder="1" applyAlignment="1" applyProtection="1">
      <alignment horizontal="centerContinuous"/>
      <protection hidden="1"/>
    </xf>
    <xf numFmtId="0" fontId="3" fillId="0" borderId="10" xfId="0" applyFont="1" applyBorder="1" applyAlignment="1" applyProtection="1">
      <alignment horizontal="centerContinuous"/>
      <protection hidden="1"/>
    </xf>
    <xf numFmtId="0" fontId="3" fillId="0" borderId="15" xfId="0" applyFont="1" applyBorder="1" applyAlignment="1" applyProtection="1">
      <alignment horizontal="centerContinuous"/>
      <protection hidden="1"/>
    </xf>
    <xf numFmtId="0" fontId="3" fillId="0" borderId="16" xfId="0" applyFont="1" applyBorder="1" applyAlignment="1" applyProtection="1">
      <alignment horizontal="centerContinuous"/>
      <protection hidden="1"/>
    </xf>
    <xf numFmtId="0" fontId="6" fillId="0" borderId="25" xfId="0" applyFont="1" applyBorder="1" applyAlignment="1" applyProtection="1">
      <alignment horizontal="centerContinuous"/>
      <protection hidden="1"/>
    </xf>
    <xf numFmtId="0" fontId="6" fillId="0" borderId="26" xfId="0" applyFont="1" applyBorder="1" applyAlignment="1" applyProtection="1">
      <alignment horizontal="centerContinuous"/>
      <protection hidden="1"/>
    </xf>
    <xf numFmtId="0" fontId="8" fillId="5" borderId="9" xfId="0" applyFont="1" applyFill="1" applyBorder="1" applyAlignment="1" applyProtection="1">
      <alignment horizontal="center" wrapText="1"/>
      <protection hidden="1"/>
    </xf>
    <xf numFmtId="0" fontId="0" fillId="0" borderId="10" xfId="0" applyBorder="1" applyProtection="1">
      <protection hidden="1"/>
    </xf>
    <xf numFmtId="44" fontId="0" fillId="0" borderId="10" xfId="1" applyFont="1" applyBorder="1" applyProtection="1">
      <protection hidden="1"/>
    </xf>
    <xf numFmtId="0" fontId="0" fillId="0" borderId="27" xfId="0" applyBorder="1" applyAlignment="1" applyProtection="1">
      <alignment horizontal="center" wrapText="1"/>
      <protection hidden="1"/>
    </xf>
    <xf numFmtId="0" fontId="0" fillId="2" borderId="12" xfId="0" applyFill="1" applyBorder="1" applyAlignment="1" applyProtection="1">
      <alignment horizontal="center" wrapText="1"/>
      <protection locked="0"/>
    </xf>
    <xf numFmtId="0" fontId="0" fillId="0" borderId="12" xfId="0" applyBorder="1" applyAlignment="1" applyProtection="1">
      <alignment horizontal="center" wrapText="1"/>
      <protection hidden="1"/>
    </xf>
    <xf numFmtId="0" fontId="0" fillId="0" borderId="10" xfId="0" applyBorder="1" applyAlignment="1" applyProtection="1">
      <alignment horizontal="center" wrapText="1"/>
      <protection hidden="1"/>
    </xf>
    <xf numFmtId="0" fontId="0" fillId="2" borderId="10" xfId="0" applyFill="1" applyBorder="1" applyAlignment="1" applyProtection="1">
      <alignment horizontal="center" wrapText="1"/>
      <protection locked="0"/>
    </xf>
    <xf numFmtId="44" fontId="0" fillId="0" borderId="10" xfId="1" applyFont="1" applyBorder="1" applyAlignment="1" applyProtection="1">
      <protection hidden="1"/>
    </xf>
    <xf numFmtId="0" fontId="0" fillId="5" borderId="9" xfId="0" applyFill="1" applyBorder="1" applyAlignment="1" applyProtection="1">
      <alignment wrapText="1"/>
      <protection hidden="1"/>
    </xf>
    <xf numFmtId="0" fontId="0" fillId="5" borderId="10" xfId="0" applyFill="1" applyBorder="1" applyAlignment="1" applyProtection="1">
      <alignment horizontal="center"/>
      <protection hidden="1"/>
    </xf>
    <xf numFmtId="44" fontId="0" fillId="0" borderId="10" xfId="1" applyFont="1" applyFill="1" applyBorder="1" applyAlignment="1" applyProtection="1">
      <protection hidden="1"/>
    </xf>
    <xf numFmtId="44" fontId="3" fillId="0" borderId="10" xfId="1" applyFont="1" applyFill="1" applyBorder="1" applyAlignment="1" applyProtection="1">
      <protection hidden="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72"/>
  <sheetViews>
    <sheetView tabSelected="1" view="pageLayout" zoomScaleNormal="100" zoomScaleSheetLayoutView="100" workbookViewId="0">
      <selection activeCell="A45" sqref="A45:E45"/>
    </sheetView>
  </sheetViews>
  <sheetFormatPr defaultColWidth="8.85546875" defaultRowHeight="15" x14ac:dyDescent="0.25"/>
  <cols>
    <col min="1" max="1" width="33.5703125" style="1" customWidth="1"/>
    <col min="2" max="2" width="14.42578125" style="1" customWidth="1"/>
    <col min="3" max="3" width="16.5703125" style="1" customWidth="1"/>
    <col min="4" max="4" width="17.42578125" style="1" bestFit="1" customWidth="1"/>
    <col min="5" max="5" width="18.140625" style="1" bestFit="1" customWidth="1"/>
    <col min="6" max="6" width="12.5703125" style="20" bestFit="1" customWidth="1"/>
    <col min="7" max="7" width="11.5703125" style="20" bestFit="1" customWidth="1"/>
    <col min="8" max="8" width="8.85546875" style="21"/>
    <col min="9" max="16384" width="8.85546875" style="1"/>
  </cols>
  <sheetData>
    <row r="1" spans="1:8" s="28" customFormat="1" x14ac:dyDescent="0.25">
      <c r="A1" s="28" t="s">
        <v>48</v>
      </c>
      <c r="E1" s="31">
        <v>46094</v>
      </c>
      <c r="F1" s="29"/>
      <c r="G1" s="29"/>
      <c r="H1" s="30"/>
    </row>
    <row r="2" spans="1:8" ht="27.2" customHeight="1" thickBot="1" x14ac:dyDescent="0.35">
      <c r="A2" s="76" t="s">
        <v>0</v>
      </c>
      <c r="B2" s="77"/>
      <c r="C2" s="77"/>
      <c r="D2" s="77"/>
      <c r="E2" s="78"/>
    </row>
    <row r="3" spans="1:8" s="56" customFormat="1" ht="39" thickBot="1" x14ac:dyDescent="0.4">
      <c r="A3" s="87" t="s">
        <v>52</v>
      </c>
      <c r="B3" s="2" t="s">
        <v>2</v>
      </c>
      <c r="C3" s="3">
        <v>89</v>
      </c>
      <c r="D3" s="2" t="s">
        <v>3</v>
      </c>
      <c r="E3" s="79" t="s">
        <v>51</v>
      </c>
      <c r="F3" s="54"/>
      <c r="G3" s="54"/>
      <c r="H3" s="55"/>
    </row>
    <row r="4" spans="1:8" x14ac:dyDescent="0.25">
      <c r="A4" s="80" t="s">
        <v>4</v>
      </c>
      <c r="B4" s="80">
        <v>4400023795</v>
      </c>
      <c r="C4" s="80" t="s">
        <v>5</v>
      </c>
      <c r="D4" s="85" t="s">
        <v>42</v>
      </c>
      <c r="E4" s="86"/>
    </row>
    <row r="5" spans="1:8" ht="21" x14ac:dyDescent="0.35">
      <c r="A5" s="32" t="s">
        <v>6</v>
      </c>
      <c r="B5" s="33"/>
      <c r="C5" s="33"/>
      <c r="D5" s="33"/>
      <c r="E5" s="34"/>
    </row>
    <row r="6" spans="1:8" x14ac:dyDescent="0.25">
      <c r="A6" s="4" t="s">
        <v>7</v>
      </c>
      <c r="B6" s="5" t="s">
        <v>8</v>
      </c>
      <c r="C6" s="5" t="s">
        <v>9</v>
      </c>
      <c r="D6" s="5" t="s">
        <v>10</v>
      </c>
      <c r="E6" s="6" t="s">
        <v>11</v>
      </c>
    </row>
    <row r="7" spans="1:8" x14ac:dyDescent="0.25">
      <c r="A7" s="17" t="s">
        <v>53</v>
      </c>
      <c r="B7" s="88" t="s">
        <v>54</v>
      </c>
      <c r="C7" s="89">
        <v>38149</v>
      </c>
      <c r="D7" s="10">
        <v>0</v>
      </c>
      <c r="E7" s="11">
        <f>$C7*D7</f>
        <v>0</v>
      </c>
    </row>
    <row r="8" spans="1:8" ht="18.75" x14ac:dyDescent="0.3">
      <c r="A8" s="35" t="s">
        <v>12</v>
      </c>
      <c r="B8" s="36"/>
      <c r="C8" s="36"/>
      <c r="D8" s="36"/>
      <c r="E8" s="37"/>
    </row>
    <row r="9" spans="1:8" x14ac:dyDescent="0.25">
      <c r="A9" s="12" t="s">
        <v>13</v>
      </c>
      <c r="B9" s="5" t="s">
        <v>8</v>
      </c>
      <c r="C9" s="5" t="s">
        <v>9</v>
      </c>
      <c r="D9" s="5" t="s">
        <v>10</v>
      </c>
      <c r="E9" s="6" t="s">
        <v>11</v>
      </c>
    </row>
    <row r="10" spans="1:8" x14ac:dyDescent="0.25">
      <c r="A10" s="17" t="s">
        <v>55</v>
      </c>
      <c r="B10" s="88" t="s">
        <v>56</v>
      </c>
      <c r="C10" s="89">
        <v>41188</v>
      </c>
      <c r="D10" s="10">
        <v>0</v>
      </c>
      <c r="E10" s="11">
        <f t="shared" ref="E10:E14" si="0">$C10*D10</f>
        <v>0</v>
      </c>
    </row>
    <row r="11" spans="1:8" x14ac:dyDescent="0.25">
      <c r="A11" s="17" t="s">
        <v>57</v>
      </c>
      <c r="B11" s="88" t="s">
        <v>58</v>
      </c>
      <c r="C11" s="89">
        <v>38330</v>
      </c>
      <c r="D11" s="10">
        <v>0</v>
      </c>
      <c r="E11" s="11">
        <f t="shared" si="0"/>
        <v>0</v>
      </c>
    </row>
    <row r="12" spans="1:8" x14ac:dyDescent="0.25">
      <c r="A12" s="17" t="s">
        <v>59</v>
      </c>
      <c r="B12" s="88" t="s">
        <v>60</v>
      </c>
      <c r="C12" s="89">
        <v>38511</v>
      </c>
      <c r="D12" s="10">
        <v>0</v>
      </c>
      <c r="E12" s="11">
        <f t="shared" si="0"/>
        <v>0</v>
      </c>
    </row>
    <row r="13" spans="1:8" x14ac:dyDescent="0.25">
      <c r="A13" s="17" t="s">
        <v>61</v>
      </c>
      <c r="B13" s="88" t="s">
        <v>62</v>
      </c>
      <c r="C13" s="89">
        <v>38692</v>
      </c>
      <c r="D13" s="10">
        <v>0</v>
      </c>
      <c r="E13" s="11">
        <f t="shared" si="0"/>
        <v>0</v>
      </c>
    </row>
    <row r="14" spans="1:8" x14ac:dyDescent="0.25">
      <c r="A14" s="17" t="s">
        <v>63</v>
      </c>
      <c r="B14" s="88" t="s">
        <v>64</v>
      </c>
      <c r="C14" s="89">
        <v>41369</v>
      </c>
      <c r="D14" s="10">
        <v>0</v>
      </c>
      <c r="E14" s="11">
        <f t="shared" si="0"/>
        <v>0</v>
      </c>
    </row>
    <row r="15" spans="1:8" ht="28.5" hidden="1" x14ac:dyDescent="0.25">
      <c r="A15" s="7" t="s">
        <v>49</v>
      </c>
      <c r="B15" s="8" t="s">
        <v>47</v>
      </c>
      <c r="C15" s="9">
        <v>40690</v>
      </c>
      <c r="D15" s="10">
        <v>1</v>
      </c>
      <c r="E15" s="11">
        <f>$C15*D15</f>
        <v>40690</v>
      </c>
    </row>
    <row r="16" spans="1:8" ht="28.5" hidden="1" x14ac:dyDescent="0.25">
      <c r="A16" s="7" t="s">
        <v>50</v>
      </c>
      <c r="B16" s="8" t="s">
        <v>47</v>
      </c>
      <c r="C16" s="9">
        <v>43890</v>
      </c>
      <c r="D16" s="10">
        <v>1</v>
      </c>
      <c r="E16" s="11">
        <f>$C16*D16</f>
        <v>43890</v>
      </c>
    </row>
    <row r="17" spans="1:5" ht="18.75" x14ac:dyDescent="0.3">
      <c r="A17" s="35" t="s">
        <v>14</v>
      </c>
      <c r="B17" s="38"/>
      <c r="C17" s="38"/>
      <c r="D17" s="38"/>
      <c r="E17" s="39"/>
    </row>
    <row r="18" spans="1:5" customFormat="1" ht="30" x14ac:dyDescent="0.25">
      <c r="A18" s="90" t="s">
        <v>65</v>
      </c>
      <c r="B18" s="91"/>
      <c r="C18" s="92" t="s">
        <v>66</v>
      </c>
      <c r="D18" s="91"/>
      <c r="E18" s="93"/>
    </row>
    <row r="19" spans="1:5" customFormat="1" x14ac:dyDescent="0.25">
      <c r="A19" s="90" t="s">
        <v>67</v>
      </c>
      <c r="B19" s="94"/>
      <c r="C19" s="93"/>
      <c r="D19" s="94"/>
      <c r="E19" s="93"/>
    </row>
    <row r="20" spans="1:5" ht="18.75" x14ac:dyDescent="0.3">
      <c r="A20" s="47" t="s">
        <v>15</v>
      </c>
      <c r="B20" s="46"/>
      <c r="C20" s="46"/>
      <c r="D20" s="46"/>
      <c r="E20" s="48"/>
    </row>
    <row r="21" spans="1:5" x14ac:dyDescent="0.25">
      <c r="A21" s="43" t="s">
        <v>19</v>
      </c>
      <c r="B21" s="44" t="s">
        <v>16</v>
      </c>
      <c r="C21" s="44" t="s">
        <v>17</v>
      </c>
      <c r="D21" s="44" t="s">
        <v>18</v>
      </c>
      <c r="E21" s="45" t="s">
        <v>11</v>
      </c>
    </row>
    <row r="22" spans="1:5" ht="13.5" customHeight="1" x14ac:dyDescent="0.25">
      <c r="A22" s="17" t="s">
        <v>68</v>
      </c>
      <c r="B22" s="18" t="s">
        <v>90</v>
      </c>
      <c r="C22" s="13">
        <v>225</v>
      </c>
      <c r="D22" s="10"/>
      <c r="E22" s="11">
        <f t="shared" ref="E22:E31" si="1">IF(D22="Yes",$C22*SUM($D$7:$D$14),0)</f>
        <v>0</v>
      </c>
    </row>
    <row r="23" spans="1:5" ht="14.25" customHeight="1" x14ac:dyDescent="0.25">
      <c r="A23" s="17" t="s">
        <v>69</v>
      </c>
      <c r="B23" s="18" t="s">
        <v>91</v>
      </c>
      <c r="C23" s="13">
        <v>364</v>
      </c>
      <c r="D23" s="10"/>
      <c r="E23" s="11">
        <f t="shared" si="1"/>
        <v>0</v>
      </c>
    </row>
    <row r="24" spans="1:5" x14ac:dyDescent="0.25">
      <c r="A24" s="17" t="s">
        <v>70</v>
      </c>
      <c r="B24" s="18" t="s">
        <v>92</v>
      </c>
      <c r="C24" s="13">
        <v>115</v>
      </c>
      <c r="D24" s="10"/>
      <c r="E24" s="11">
        <f t="shared" si="1"/>
        <v>0</v>
      </c>
    </row>
    <row r="25" spans="1:5" x14ac:dyDescent="0.25">
      <c r="A25" s="17" t="s">
        <v>71</v>
      </c>
      <c r="B25" s="18" t="s">
        <v>93</v>
      </c>
      <c r="C25" s="13">
        <v>139</v>
      </c>
      <c r="D25" s="10"/>
      <c r="E25" s="11">
        <f t="shared" si="1"/>
        <v>0</v>
      </c>
    </row>
    <row r="26" spans="1:5" x14ac:dyDescent="0.25">
      <c r="A26" s="17" t="s">
        <v>72</v>
      </c>
      <c r="B26" s="18" t="s">
        <v>94</v>
      </c>
      <c r="C26" s="13">
        <v>961</v>
      </c>
      <c r="D26" s="10"/>
      <c r="E26" s="11">
        <f t="shared" si="1"/>
        <v>0</v>
      </c>
    </row>
    <row r="27" spans="1:5" x14ac:dyDescent="0.25">
      <c r="A27" s="17" t="s">
        <v>73</v>
      </c>
      <c r="B27" s="18" t="s">
        <v>95</v>
      </c>
      <c r="C27" s="13">
        <v>501</v>
      </c>
      <c r="D27" s="10"/>
      <c r="E27" s="11">
        <f t="shared" si="1"/>
        <v>0</v>
      </c>
    </row>
    <row r="28" spans="1:5" ht="30" x14ac:dyDescent="0.25">
      <c r="A28" s="17" t="s">
        <v>74</v>
      </c>
      <c r="B28" s="18" t="s">
        <v>96</v>
      </c>
      <c r="C28" s="15">
        <v>736</v>
      </c>
      <c r="D28" s="10"/>
      <c r="E28" s="11">
        <f t="shared" si="1"/>
        <v>0</v>
      </c>
    </row>
    <row r="29" spans="1:5" ht="14.25" customHeight="1" x14ac:dyDescent="0.25">
      <c r="A29" s="17" t="s">
        <v>75</v>
      </c>
      <c r="B29" s="18" t="s">
        <v>97</v>
      </c>
      <c r="C29" s="14">
        <v>1100</v>
      </c>
      <c r="D29" s="10"/>
      <c r="E29" s="11">
        <f t="shared" si="1"/>
        <v>0</v>
      </c>
    </row>
    <row r="30" spans="1:5" x14ac:dyDescent="0.25">
      <c r="A30" s="17" t="s">
        <v>76</v>
      </c>
      <c r="B30" s="18" t="s">
        <v>44</v>
      </c>
      <c r="C30" s="14">
        <v>364</v>
      </c>
      <c r="D30" s="10"/>
      <c r="E30" s="11">
        <f t="shared" si="1"/>
        <v>0</v>
      </c>
    </row>
    <row r="31" spans="1:5" ht="30" x14ac:dyDescent="0.25">
      <c r="A31" s="17" t="s">
        <v>77</v>
      </c>
      <c r="B31" s="18" t="s">
        <v>46</v>
      </c>
      <c r="C31" s="13">
        <v>916</v>
      </c>
      <c r="D31" s="10"/>
      <c r="E31" s="11">
        <f t="shared" si="1"/>
        <v>0</v>
      </c>
    </row>
    <row r="32" spans="1:5" x14ac:dyDescent="0.25">
      <c r="A32" s="17" t="s">
        <v>78</v>
      </c>
      <c r="B32" s="18" t="s">
        <v>98</v>
      </c>
      <c r="C32" s="22">
        <v>115</v>
      </c>
      <c r="D32" s="19"/>
      <c r="E32" s="25">
        <f>IF(D32="YES","NC",0)</f>
        <v>0</v>
      </c>
    </row>
    <row r="33" spans="1:5" x14ac:dyDescent="0.25">
      <c r="A33" s="17" t="s">
        <v>79</v>
      </c>
      <c r="B33" s="18" t="s">
        <v>99</v>
      </c>
      <c r="C33" s="13">
        <v>640</v>
      </c>
      <c r="D33" s="19"/>
      <c r="E33" s="11">
        <f t="shared" ref="E33:E57" si="2">IF(D33="Yes",$C33*SUM($D$7:$D$14),0)</f>
        <v>0</v>
      </c>
    </row>
    <row r="34" spans="1:5" x14ac:dyDescent="0.25">
      <c r="A34" s="17" t="s">
        <v>80</v>
      </c>
      <c r="B34" s="18" t="s">
        <v>100</v>
      </c>
      <c r="C34" s="13">
        <v>240</v>
      </c>
      <c r="D34" s="19"/>
      <c r="E34" s="11">
        <f t="shared" si="2"/>
        <v>0</v>
      </c>
    </row>
    <row r="35" spans="1:5" x14ac:dyDescent="0.25">
      <c r="A35" s="17" t="s">
        <v>81</v>
      </c>
      <c r="B35" s="18" t="s">
        <v>101</v>
      </c>
      <c r="C35" s="13">
        <v>92</v>
      </c>
      <c r="D35" s="10"/>
      <c r="E35" s="11">
        <f t="shared" si="2"/>
        <v>0</v>
      </c>
    </row>
    <row r="36" spans="1:5" x14ac:dyDescent="0.25">
      <c r="A36" s="17" t="s">
        <v>45</v>
      </c>
      <c r="B36" s="18" t="s">
        <v>20</v>
      </c>
      <c r="C36" s="13">
        <v>341</v>
      </c>
      <c r="D36" s="10"/>
      <c r="E36" s="11">
        <f t="shared" si="2"/>
        <v>0</v>
      </c>
    </row>
    <row r="37" spans="1:5" x14ac:dyDescent="0.25">
      <c r="A37" s="17" t="s">
        <v>82</v>
      </c>
      <c r="B37" s="18" t="s">
        <v>102</v>
      </c>
      <c r="C37" s="13">
        <v>548</v>
      </c>
      <c r="D37" s="10"/>
      <c r="E37" s="11">
        <f t="shared" si="2"/>
        <v>0</v>
      </c>
    </row>
    <row r="38" spans="1:5" x14ac:dyDescent="0.25">
      <c r="A38" s="17" t="s">
        <v>83</v>
      </c>
      <c r="B38" s="18" t="s">
        <v>103</v>
      </c>
      <c r="C38" s="13">
        <v>364</v>
      </c>
      <c r="D38" s="10"/>
      <c r="E38" s="11">
        <f t="shared" si="2"/>
        <v>0</v>
      </c>
    </row>
    <row r="39" spans="1:5" x14ac:dyDescent="0.25">
      <c r="A39" s="17" t="s">
        <v>84</v>
      </c>
      <c r="B39" s="18" t="s">
        <v>104</v>
      </c>
      <c r="C39" s="14">
        <v>548</v>
      </c>
      <c r="D39" s="10"/>
      <c r="E39" s="11">
        <f t="shared" si="2"/>
        <v>0</v>
      </c>
    </row>
    <row r="40" spans="1:5" x14ac:dyDescent="0.25">
      <c r="A40" s="17" t="s">
        <v>85</v>
      </c>
      <c r="B40" s="18" t="s">
        <v>105</v>
      </c>
      <c r="C40" s="23">
        <v>133</v>
      </c>
      <c r="D40" s="10"/>
      <c r="E40" s="11">
        <f t="shared" si="2"/>
        <v>0</v>
      </c>
    </row>
    <row r="41" spans="1:5" x14ac:dyDescent="0.25">
      <c r="A41" s="17" t="s">
        <v>86</v>
      </c>
      <c r="B41" s="18" t="s">
        <v>106</v>
      </c>
      <c r="C41" s="23">
        <v>456</v>
      </c>
      <c r="D41" s="10"/>
      <c r="E41" s="11">
        <f t="shared" si="2"/>
        <v>0</v>
      </c>
    </row>
    <row r="42" spans="1:5" x14ac:dyDescent="0.25">
      <c r="A42" s="17" t="s">
        <v>87</v>
      </c>
      <c r="B42" s="18" t="s">
        <v>107</v>
      </c>
      <c r="C42" s="23">
        <v>88</v>
      </c>
      <c r="D42" s="10"/>
      <c r="E42" s="11">
        <f t="shared" si="2"/>
        <v>0</v>
      </c>
    </row>
    <row r="43" spans="1:5" x14ac:dyDescent="0.25">
      <c r="A43" s="17" t="s">
        <v>88</v>
      </c>
      <c r="B43" s="18" t="s">
        <v>108</v>
      </c>
      <c r="C43" s="23">
        <v>88</v>
      </c>
      <c r="D43" s="10"/>
      <c r="E43" s="11">
        <f t="shared" si="2"/>
        <v>0</v>
      </c>
    </row>
    <row r="44" spans="1:5" x14ac:dyDescent="0.25">
      <c r="A44" s="17" t="s">
        <v>89</v>
      </c>
      <c r="B44" s="18" t="s">
        <v>109</v>
      </c>
      <c r="C44" s="23">
        <v>88</v>
      </c>
      <c r="D44" s="10"/>
      <c r="E44" s="11">
        <f t="shared" si="2"/>
        <v>0</v>
      </c>
    </row>
    <row r="45" spans="1:5" customFormat="1" ht="18.75" x14ac:dyDescent="0.3">
      <c r="A45" s="40" t="s">
        <v>110</v>
      </c>
      <c r="B45" s="41"/>
      <c r="C45" s="41"/>
      <c r="D45" s="41"/>
      <c r="E45" s="42"/>
    </row>
    <row r="46" spans="1:5" customFormat="1" x14ac:dyDescent="0.25">
      <c r="A46" s="17" t="s">
        <v>111</v>
      </c>
      <c r="B46" s="18" t="s">
        <v>112</v>
      </c>
      <c r="C46" s="95">
        <v>7284</v>
      </c>
      <c r="D46" s="19"/>
      <c r="E46" s="11">
        <f t="shared" si="2"/>
        <v>0</v>
      </c>
    </row>
    <row r="47" spans="1:5" customFormat="1" x14ac:dyDescent="0.25">
      <c r="A47" s="96" t="s">
        <v>113</v>
      </c>
      <c r="B47" s="97" t="s">
        <v>114</v>
      </c>
      <c r="C47" s="98">
        <v>8865</v>
      </c>
      <c r="D47" s="19"/>
      <c r="E47" s="11">
        <f t="shared" si="2"/>
        <v>0</v>
      </c>
    </row>
    <row r="48" spans="1:5" customFormat="1" x14ac:dyDescent="0.25">
      <c r="A48" s="7" t="s">
        <v>115</v>
      </c>
      <c r="B48" s="16" t="s">
        <v>116</v>
      </c>
      <c r="C48" s="13">
        <v>8443</v>
      </c>
      <c r="D48" s="19"/>
      <c r="E48" s="11">
        <f t="shared" si="2"/>
        <v>0</v>
      </c>
    </row>
    <row r="49" spans="1:5" customFormat="1" x14ac:dyDescent="0.25">
      <c r="A49" s="7" t="s">
        <v>117</v>
      </c>
      <c r="B49" s="16" t="s">
        <v>118</v>
      </c>
      <c r="C49" s="99">
        <v>11143</v>
      </c>
      <c r="D49" s="19"/>
      <c r="E49" s="11">
        <f t="shared" si="2"/>
        <v>0</v>
      </c>
    </row>
    <row r="50" spans="1:5" customFormat="1" x14ac:dyDescent="0.25">
      <c r="A50" s="7" t="s">
        <v>119</v>
      </c>
      <c r="B50" s="16" t="s">
        <v>120</v>
      </c>
      <c r="C50" s="99">
        <v>4991</v>
      </c>
      <c r="D50" s="19"/>
      <c r="E50" s="11">
        <f t="shared" si="2"/>
        <v>0</v>
      </c>
    </row>
    <row r="51" spans="1:5" customFormat="1" x14ac:dyDescent="0.25">
      <c r="A51" s="7" t="s">
        <v>121</v>
      </c>
      <c r="B51" s="16" t="s">
        <v>122</v>
      </c>
      <c r="C51" s="99">
        <v>6531</v>
      </c>
      <c r="D51" s="19"/>
      <c r="E51" s="11">
        <f t="shared" si="2"/>
        <v>0</v>
      </c>
    </row>
    <row r="52" spans="1:5" customFormat="1" x14ac:dyDescent="0.25">
      <c r="A52" s="7" t="s">
        <v>123</v>
      </c>
      <c r="B52" s="16" t="s">
        <v>124</v>
      </c>
      <c r="C52" s="99">
        <v>5522</v>
      </c>
      <c r="D52" s="19"/>
      <c r="E52" s="11">
        <f t="shared" si="2"/>
        <v>0</v>
      </c>
    </row>
    <row r="53" spans="1:5" customFormat="1" x14ac:dyDescent="0.25">
      <c r="A53" s="7" t="s">
        <v>125</v>
      </c>
      <c r="B53" s="16" t="s">
        <v>126</v>
      </c>
      <c r="C53" s="99">
        <v>6331</v>
      </c>
      <c r="D53" s="19"/>
      <c r="E53" s="11">
        <f t="shared" si="2"/>
        <v>0</v>
      </c>
    </row>
    <row r="54" spans="1:5" customFormat="1" x14ac:dyDescent="0.25">
      <c r="A54" s="7" t="s">
        <v>127</v>
      </c>
      <c r="B54" s="16" t="s">
        <v>128</v>
      </c>
      <c r="C54" s="99">
        <v>6981</v>
      </c>
      <c r="D54" s="19"/>
      <c r="E54" s="11">
        <f t="shared" si="2"/>
        <v>0</v>
      </c>
    </row>
    <row r="55" spans="1:5" customFormat="1" x14ac:dyDescent="0.25">
      <c r="A55" s="7" t="s">
        <v>129</v>
      </c>
      <c r="B55" s="16" t="s">
        <v>130</v>
      </c>
      <c r="C55" s="99">
        <v>7593</v>
      </c>
      <c r="D55" s="19"/>
      <c r="E55" s="11">
        <f t="shared" si="2"/>
        <v>0</v>
      </c>
    </row>
    <row r="56" spans="1:5" customFormat="1" x14ac:dyDescent="0.25">
      <c r="A56" s="7" t="s">
        <v>131</v>
      </c>
      <c r="B56" s="16" t="s">
        <v>132</v>
      </c>
      <c r="C56" s="99">
        <v>10966</v>
      </c>
      <c r="D56" s="19"/>
      <c r="E56" s="11">
        <f t="shared" si="2"/>
        <v>0</v>
      </c>
    </row>
    <row r="57" spans="1:5" customFormat="1" x14ac:dyDescent="0.25">
      <c r="A57" s="7" t="s">
        <v>133</v>
      </c>
      <c r="B57" s="16" t="s">
        <v>134</v>
      </c>
      <c r="C57" s="99">
        <v>11950</v>
      </c>
      <c r="D57" s="19"/>
      <c r="E57" s="11">
        <f t="shared" si="2"/>
        <v>0</v>
      </c>
    </row>
    <row r="58" spans="1:5" x14ac:dyDescent="0.25">
      <c r="A58" s="81" t="s">
        <v>21</v>
      </c>
      <c r="B58" s="82"/>
      <c r="C58" s="82"/>
      <c r="D58" s="8" t="s">
        <v>22</v>
      </c>
      <c r="E58" s="24">
        <f>IF(SUM(D7:D14)=0,0,SUM(E7:E57)/SUM(D7:D14))</f>
        <v>0</v>
      </c>
    </row>
    <row r="59" spans="1:5" ht="18.75" x14ac:dyDescent="0.3">
      <c r="A59" s="49" t="s">
        <v>23</v>
      </c>
      <c r="B59" s="50"/>
      <c r="C59" s="50"/>
      <c r="D59" s="50"/>
      <c r="E59" s="51"/>
    </row>
    <row r="60" spans="1:5" x14ac:dyDescent="0.25">
      <c r="A60" s="81" t="s">
        <v>24</v>
      </c>
      <c r="B60" s="82"/>
      <c r="C60" s="82"/>
      <c r="D60" s="82"/>
      <c r="E60" s="11">
        <f>ROUND(0.0035*E58,2)</f>
        <v>0</v>
      </c>
    </row>
    <row r="61" spans="1:5" x14ac:dyDescent="0.25">
      <c r="A61" s="81" t="s">
        <v>25</v>
      </c>
      <c r="B61" s="82"/>
      <c r="C61" s="82"/>
      <c r="D61" s="82"/>
      <c r="E61" s="11">
        <v>13.5</v>
      </c>
    </row>
    <row r="62" spans="1:5" x14ac:dyDescent="0.25">
      <c r="A62" s="81" t="s">
        <v>26</v>
      </c>
      <c r="B62" s="82"/>
      <c r="C62" s="82"/>
      <c r="D62" s="82"/>
      <c r="E62" s="11">
        <v>18</v>
      </c>
    </row>
    <row r="63" spans="1:5" x14ac:dyDescent="0.25">
      <c r="A63" s="81" t="s">
        <v>27</v>
      </c>
      <c r="B63" s="82"/>
      <c r="C63" s="82"/>
      <c r="D63" s="8" t="s">
        <v>22</v>
      </c>
      <c r="E63" s="11">
        <f>IF(SUM(E58:E62)&lt;100,0,SUM(E58:E62))</f>
        <v>0</v>
      </c>
    </row>
    <row r="64" spans="1:5" x14ac:dyDescent="0.25">
      <c r="A64" s="83" t="s">
        <v>28</v>
      </c>
      <c r="B64" s="84"/>
      <c r="C64" s="84"/>
      <c r="D64" s="57"/>
      <c r="E64" s="58">
        <f>E63*SUM(D7:D10)</f>
        <v>0</v>
      </c>
    </row>
    <row r="65" spans="1:5" ht="18.75" x14ac:dyDescent="0.3">
      <c r="A65" s="61" t="s">
        <v>29</v>
      </c>
      <c r="B65" s="62"/>
      <c r="C65" s="62"/>
      <c r="D65" s="62"/>
      <c r="E65" s="63"/>
    </row>
    <row r="66" spans="1:5" x14ac:dyDescent="0.25">
      <c r="A66" s="70" t="s">
        <v>30</v>
      </c>
      <c r="B66" s="71"/>
      <c r="C66" s="71"/>
      <c r="D66" s="52" t="s">
        <v>31</v>
      </c>
      <c r="E66" s="72"/>
    </row>
    <row r="67" spans="1:5" x14ac:dyDescent="0.25">
      <c r="A67" s="64" t="s">
        <v>32</v>
      </c>
      <c r="B67" s="59"/>
      <c r="C67" s="59"/>
      <c r="D67" s="1" t="s">
        <v>33</v>
      </c>
      <c r="E67" s="66"/>
    </row>
    <row r="68" spans="1:5" x14ac:dyDescent="0.25">
      <c r="A68" s="64" t="s">
        <v>34</v>
      </c>
      <c r="B68" s="59"/>
      <c r="C68" s="59"/>
      <c r="D68" s="1" t="s">
        <v>35</v>
      </c>
      <c r="E68" s="65"/>
    </row>
    <row r="69" spans="1:5" ht="18.75" x14ac:dyDescent="0.3">
      <c r="A69" s="61" t="s">
        <v>36</v>
      </c>
      <c r="B69" s="62"/>
      <c r="C69" s="62"/>
      <c r="D69" s="62"/>
      <c r="E69" s="63"/>
    </row>
    <row r="70" spans="1:5" x14ac:dyDescent="0.25">
      <c r="A70" s="73" t="s">
        <v>37</v>
      </c>
      <c r="B70" s="74" t="s">
        <v>38</v>
      </c>
      <c r="C70" s="74"/>
      <c r="D70" s="74" t="s">
        <v>39</v>
      </c>
      <c r="E70" s="75">
        <v>310030443</v>
      </c>
    </row>
    <row r="71" spans="1:5" x14ac:dyDescent="0.25">
      <c r="A71" s="64" t="s">
        <v>32</v>
      </c>
      <c r="B71" s="60" t="s">
        <v>40</v>
      </c>
      <c r="C71" s="60"/>
      <c r="D71" s="60"/>
      <c r="E71" s="67"/>
    </row>
    <row r="72" spans="1:5" x14ac:dyDescent="0.25">
      <c r="A72" s="68" t="s">
        <v>34</v>
      </c>
      <c r="B72" s="69" t="s">
        <v>41</v>
      </c>
      <c r="C72" s="69"/>
      <c r="D72" s="69"/>
      <c r="E72" s="53"/>
    </row>
  </sheetData>
  <sheetProtection algorithmName="SHA-512" hashValue="dOOO9zc+C3Mkf4ONK1376FifOl2pBbWj8a60FHLc0XBPzW1rAzm6uu8mOcMlvSmCrPsqBW1cLbsVzv/TmbYVOw==" saltValue="3rerf9w4zpMywQHl9h5Rmw==" spinCount="100000" sheet="1" formatColumns="0" formatRows="0"/>
  <dataValidations count="1">
    <dataValidation type="list" allowBlank="1" showInputMessage="1" showErrorMessage="1" sqref="D22:D44 D46:D57" xr:uid="{00000000-0002-0000-0000-000000000000}">
      <formula1>"Yes, "</formula1>
    </dataValidation>
  </dataValidations>
  <pageMargins left="0.7" right="0.7" top="0.75" bottom="0.75" header="0.3" footer="0.3"/>
  <pageSetup scale="90" fitToWidth="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B653E-73BB-43BB-8081-5DD71FA7FCE3}">
  <dimension ref="A1:A2"/>
  <sheetViews>
    <sheetView workbookViewId="0">
      <selection activeCell="A2" sqref="A2"/>
    </sheetView>
  </sheetViews>
  <sheetFormatPr defaultRowHeight="15" x14ac:dyDescent="0.25"/>
  <cols>
    <col min="1" max="1" width="100.7109375" customWidth="1"/>
  </cols>
  <sheetData>
    <row r="1" spans="1:1" ht="21" x14ac:dyDescent="0.35">
      <c r="A1" s="27" t="s">
        <v>1</v>
      </c>
    </row>
    <row r="2" spans="1:1" ht="210.75" thickBot="1" x14ac:dyDescent="0.3">
      <c r="A2" s="26" t="s">
        <v>43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Line 72 - Ram 1500 Crew</vt:lpstr>
      <vt:lpstr>Instructions</vt:lpstr>
    </vt:vector>
  </TitlesOfParts>
  <Manager/>
  <Company>State of Louisiana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Austin Bachman</dc:creator>
  <cp:keywords/>
  <dc:description/>
  <cp:lastModifiedBy>Raymond McKnight (DOA)</cp:lastModifiedBy>
  <cp:revision/>
  <cp:lastPrinted>2025-08-20T16:07:29Z</cp:lastPrinted>
  <dcterms:created xsi:type="dcterms:W3CDTF">2016-08-11T20:23:26Z</dcterms:created>
  <dcterms:modified xsi:type="dcterms:W3CDTF">2026-03-13T16:07:01Z</dcterms:modified>
  <cp:category/>
  <cp:contentStatus/>
</cp:coreProperties>
</file>