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77"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36" i="1" l="1"/>
  <c r="E37" i="1"/>
  <c r="E38" i="1"/>
  <c r="E39" i="1"/>
  <c r="E34" i="1" l="1"/>
  <c r="E35" i="1"/>
  <c r="E44" i="1"/>
  <c r="E33" i="1" l="1"/>
  <c r="E14" i="1" l="1"/>
  <c r="E28" i="1" l="1"/>
  <c r="E29" i="1"/>
  <c r="E30" i="1"/>
  <c r="E31" i="1"/>
  <c r="E32" i="1"/>
  <c r="E40" i="1"/>
  <c r="E41" i="1"/>
  <c r="E42" i="1"/>
  <c r="E43" i="1"/>
  <c r="E45" i="1"/>
  <c r="E46" i="1"/>
  <c r="E27" i="1" l="1"/>
  <c r="E15" i="1" l="1"/>
  <c r="E26" i="1" l="1"/>
  <c r="D53" i="1" l="1"/>
  <c r="E11" i="1" l="1"/>
  <c r="E12" i="1"/>
  <c r="E8" i="1" l="1"/>
  <c r="E47" i="1" s="1"/>
  <c r="E49" i="1" l="1"/>
  <c r="E52" i="1" s="1"/>
  <c r="E53" i="1" s="1"/>
</calcChain>
</file>

<file path=xl/sharedStrings.xml><?xml version="1.0" encoding="utf-8"?>
<sst xmlns="http://schemas.openxmlformats.org/spreadsheetml/2006/main" count="119" uniqueCount="106">
  <si>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</si>
  <si>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</si>
  <si>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</si>
  <si>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</si>
  <si>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</si>
  <si>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</si>
  <si>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</si>
  <si>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</si>
  <si>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</si>
  <si>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</si>
  <si>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</si>
  <si>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</si>
  <si>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</si>
  <si>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</si>
  <si>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</si>
  <si>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</si>
  <si>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</si>
  <si>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</si>
  <si>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</si>
  <si>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</si>
  <si>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</si>
  <si>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</si>
  <si>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</si>
  <si>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</si>
  <si>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</si>
  <si>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</si>
  <si>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</si>
  <si>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(PQ) Race Red</t>
  </si>
  <si>
    <t>(UX) Ingot Silver</t>
  </si>
  <si>
    <t>Cloth Bucket Front Seats</t>
  </si>
  <si>
    <t>Trim Type 4</t>
  </si>
  <si>
    <t>Trim Type 1</t>
  </si>
  <si>
    <t>17X</t>
  </si>
  <si>
    <t>6 Upfitter Switches</t>
  </si>
  <si>
    <t>66S</t>
  </si>
  <si>
    <t>Drop-In Bedliner</t>
  </si>
  <si>
    <t>85L</t>
  </si>
  <si>
    <t>15J</t>
  </si>
  <si>
    <t>5th Wheel/Gooseneck Hitch Prep Package</t>
  </si>
  <si>
    <t>53W</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</si>
  <si>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</si>
  <si>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</si>
  <si>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</si>
  <si>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All Terrain Tires **
(required when selecting option 17x)</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</si>
  <si>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</si>
  <si>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</si>
  <si>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</si>
  <si>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</si>
  <si>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</si>
  <si>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</si>
  <si>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</si>
  <si>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</si>
  <si>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</si>
  <si>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</si>
  <si>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</si>
  <si>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</si>
  <si>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</si>
  <si>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(UM) Agate Black</t>
  </si>
  <si>
    <t>LA DEQ Waste Tire Fee (5 tires X $2.25 each)</t>
  </si>
  <si>
    <t>Order Sheet Instructions</t>
  </si>
  <si>
    <t>Available Interior Color</t>
  </si>
  <si>
    <t>Cloth 40/20/40 Split Bench  Seats</t>
  </si>
  <si>
    <t>X4N</t>
  </si>
  <si>
    <t>Axle, Limited Slip (Ratio 4.10)**
(required when selecting option 17x)</t>
  </si>
  <si>
    <t>15K</t>
  </si>
  <si>
    <t>BSW</t>
  </si>
  <si>
    <t>Ford F-350               Extended/Super Cab</t>
  </si>
  <si>
    <t>X3A - 610A</t>
  </si>
  <si>
    <t>X3B - 610A</t>
  </si>
  <si>
    <t>164"WB</t>
  </si>
  <si>
    <t>X3C-610A</t>
  </si>
  <si>
    <t>Axle, Limited Slip **
(required when selecting option 17x)</t>
  </si>
  <si>
    <t xml:space="preserve">DRW </t>
  </si>
  <si>
    <t>NC</t>
  </si>
  <si>
    <t>Standard Trailer Tow Package</t>
  </si>
  <si>
    <t>Included</t>
  </si>
  <si>
    <t>High Capacity Trailer Tow Package (Diesel Required)</t>
  </si>
  <si>
    <t>Gooseneck Hitch Kit (requires 53W prep pack)</t>
  </si>
  <si>
    <t>5th Wheel Hitch Kit (25K)                           ** requires 8' Box &amp; 53W)</t>
  </si>
  <si>
    <t>LWB</t>
  </si>
  <si>
    <t>Trailer Brake Controller</t>
  </si>
  <si>
    <t>52B</t>
  </si>
  <si>
    <t>Cab Steps</t>
  </si>
  <si>
    <t>18B</t>
  </si>
  <si>
    <t>Contact Name:</t>
  </si>
  <si>
    <t>Agency Name</t>
  </si>
  <si>
    <t>X3D</t>
  </si>
  <si>
    <t>180-365 Days</t>
  </si>
  <si>
    <t>X3A - 610A - 99T</t>
  </si>
  <si>
    <t>RWD w/ 6.8L V8 FFV Engine SRW</t>
  </si>
  <si>
    <t>4WD w/ 6.8L V8 FFV Engine SRW</t>
  </si>
  <si>
    <t>6.8L V8 Diesel Engine SRW</t>
  </si>
  <si>
    <t>4WD/DRW w/6.7L Diesel</t>
  </si>
  <si>
    <t>Warranty Term:  3 yr/36,000 miles bumper-to-bumper and 5yr/60,000 miles powertrain</t>
  </si>
  <si>
    <t>(AS) Medium Dark Slate Vinyl</t>
  </si>
  <si>
    <t>(D1) Stone Gray Metallic</t>
  </si>
  <si>
    <t>(M7) Carbonized Gray Metallic</t>
  </si>
  <si>
    <t>(HX) Antimatter Blue Metallic</t>
  </si>
  <si>
    <t>STD</t>
  </si>
  <si>
    <t>Roof Clearance Lights (DRW Only)</t>
  </si>
  <si>
    <t>4X4 Off-Road Package - Includes: Skid Plates  **(Requires: 4WD)**</t>
  </si>
  <si>
    <t>Power Equipment Group (Includes Windows and Door Locks)</t>
  </si>
  <si>
    <t>XL Driver Assist</t>
  </si>
  <si>
    <t>96D</t>
  </si>
  <si>
    <t>X4L(4.30)
X3L (3.73)</t>
  </si>
  <si>
    <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</si>
</sst>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2"/>
      <name val="Calibri"/>
      <family val="2"/>
      <scheme val="minor"/>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98">
    <xf numFmtId="0" fontId="0" fillId="0" borderId="0" xfId="0"/>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44" fontId="3" fillId="5" borderId="20" xfId="0" applyNumberFormat="1" applyFont="1" applyFill="1" applyBorder="1" applyProtection="1">
      <protection hidden="1"/>
    </xf>
    <xf numFmtId="0" fontId="3" fillId="0" borderId="0" xfId="0" applyFont="1"/>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5" borderId="19" xfId="0" applyFont="1" applyFill="1" applyBorder="1" applyAlignment="1" applyProtection="1">
      <alignment wrapText="1"/>
      <protection hidden="1"/>
    </xf>
    <xf numFmtId="44" fontId="3" fillId="5" borderId="19" xfId="1" applyFont="1" applyFill="1" applyBorder="1" applyProtection="1">
      <protection hidden="1"/>
    </xf>
    <xf numFmtId="0" fontId="3" fillId="2" borderId="22" xfId="0" applyFont="1" applyFill="1" applyBorder="1" applyAlignment="1" applyProtection="1">
      <alignment horizontal="center" wrapText="1"/>
      <protection locked="0"/>
    </xf>
    <xf numFmtId="0" fontId="3" fillId="0" borderId="23"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44" fontId="3" fillId="5" borderId="19" xfId="1" applyFont="1" applyFill="1" applyBorder="1" applyAlignment="1" applyProtection="1">
      <alignment horizontal="right"/>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0" fontId="5" fillId="0" borderId="11"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9" fillId="0" borderId="0" xfId="0" applyFont="1"/>
    <xf numFmtId="0" fontId="9" fillId="0" borderId="15" xfId="0" applyFont="1" applyBorder="1" applyAlignment="1" applyProtection="1">
      <alignment horizontal="right" vertical="top" wrapText="1"/>
      <protection hidden="1"/>
    </xf>
    <xf numFmtId="0" fontId="10" fillId="0" borderId="21" xfId="0" applyFont="1" applyBorder="1" applyAlignment="1" applyProtection="1">
      <alignment horizontal="right" wrapText="1"/>
      <protection hidden="1"/>
    </xf>
    <xf numFmtId="0" fontId="9" fillId="2" borderId="22" xfId="0" applyFont="1" applyFill="1" applyBorder="1" applyAlignment="1" applyProtection="1">
      <alignment horizontal="right" wrapText="1"/>
      <protection locked="0"/>
    </xf>
    <xf numFmtId="0" fontId="10" fillId="0" borderId="22" xfId="0" applyFont="1" applyBorder="1" applyAlignment="1" applyProtection="1">
      <alignment horizontal="right" wrapText="1"/>
      <protection hidden="1"/>
    </xf>
    <xf numFmtId="0" fontId="9" fillId="0" borderId="21" xfId="0" applyFont="1" applyBorder="1" applyAlignment="1" applyProtection="1">
      <alignment horizontal="right" vertical="top" wrapText="1"/>
      <protection hidden="1"/>
    </xf>
    <xf numFmtId="0" fontId="9" fillId="0" borderId="18" xfId="0" applyFont="1" applyBorder="1" applyAlignment="1" applyProtection="1">
      <alignment vertical="top" wrapText="1"/>
      <protection hidden="1"/>
    </xf>
    <xf numFmtId="44" fontId="3" fillId="0" borderId="19" xfId="1" applyFont="1" applyBorder="1" applyAlignment="1" applyProtection="1">
      <alignment horizontal="right"/>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8" fillId="0" borderId="14"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16" xfId="0" applyFont="1" applyFill="1" applyBorder="1" applyAlignment="1" applyProtection="1">
      <alignment horizontal="center" wrapText="1"/>
      <protection hidden="1"/>
    </xf>
    <xf numFmtId="0" fontId="7" fillId="4" borderId="17"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7" fillId="4" borderId="31" xfId="0" applyFont="1" applyFill="1" applyBorder="1" applyAlignment="1" applyProtection="1">
      <alignment horizontal="center" wrapText="1"/>
      <protection hidden="1"/>
    </xf>
    <xf numFmtId="0" fontId="7" fillId="4" borderId="32" xfId="0" applyFont="1" applyFill="1" applyBorder="1" applyAlignment="1" applyProtection="1">
      <alignment horizontal="center" wrapText="1"/>
      <protection hidden="1"/>
    </xf>
    <xf numFmtId="0" fontId="3" fillId="5" borderId="25"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locked="0"/>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5" borderId="29" xfId="0" applyFont="1" applyFill="1" applyBorder="1" applyAlignment="1">
      <alignment horizontal="left"/>
    </xf>
    <xf numFmtId="0" fontId="7" fillId="4" borderId="21" xfId="0" applyFont="1" applyFill="1" applyBorder="1" applyAlignment="1" applyProtection="1">
      <alignment horizontal="center"/>
      <protection hidden="1"/>
    </xf>
    <xf numFmtId="0" fontId="7" fillId="4" borderId="22" xfId="0" applyFont="1" applyFill="1" applyBorder="1" applyAlignment="1" applyProtection="1">
      <alignment horizontal="center"/>
      <protection hidden="1"/>
    </xf>
    <xf numFmtId="0" fontId="7" fillId="4" borderId="3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abSelected="1" view="pageLayout" topLeftCell="A4" zoomScaleNormal="100" workbookViewId="0">
      <selection activeCell="B32" sqref="B32"/>
    </sheetView>
  </sheetViews>
  <sheetFormatPr defaultColWidth="8.81640625" defaultRowHeight="14.5" x14ac:dyDescent="0.35"/>
  <cols>
    <col min="1" max="1" width="33.54296875" style="6" customWidth="1"/>
    <col min="2" max="2" width="14.453125" style="6" customWidth="1"/>
    <col min="3" max="3" width="18.54296875" style="6" customWidth="1"/>
    <col min="4" max="4" width="17.453125" style="6" bestFit="1" customWidth="1"/>
    <col min="5" max="5" width="16.54296875" style="6" customWidth="1"/>
    <col min="6" max="16384" width="8.81640625" style="6"/>
  </cols>
  <sheetData>
    <row r="1" spans="1:5" ht="27.25" customHeight="1" thickTop="1" x14ac:dyDescent="0.45">
      <c r="A1" s="51" t="s">
        <v>20</v>
      </c>
      <c r="B1" s="52"/>
      <c r="C1" s="52"/>
      <c r="D1" s="52"/>
      <c r="E1" s="53"/>
    </row>
    <row r="2" spans="1:5" ht="21" x14ac:dyDescent="0.5">
      <c r="A2" s="54" t="s">
        <v>59</v>
      </c>
      <c r="B2" s="55"/>
      <c r="C2" s="55"/>
      <c r="D2" s="55"/>
      <c r="E2" s="56"/>
    </row>
    <row r="3" spans="1:5" ht="163.9" customHeight="1" thickBot="1" x14ac:dyDescent="0.4">
      <c r="A3" s="57" t="s">
        <v>42</v>
      </c>
      <c r="B3" s="58"/>
      <c r="C3" s="58"/>
      <c r="D3" s="58"/>
      <c r="E3" s="59"/>
    </row>
    <row r="4" spans="1:5" ht="42.5" thickBot="1" x14ac:dyDescent="0.55000000000000004">
      <c r="A4" s="7" t="s">
        <v>66</v>
      </c>
      <c r="B4" s="37" t="s">
        <v>44</v>
      </c>
      <c r="C4" s="8">
        <v>77</v>
      </c>
      <c r="D4" s="37" t="s">
        <v>45</v>
      </c>
      <c r="E4" s="36" t="s">
        <v>87</v>
      </c>
    </row>
    <row r="5" spans="1:5" s="40" customFormat="1" ht="16" thickBot="1" x14ac:dyDescent="0.4">
      <c r="A5" s="38" t="s">
        <v>12</v>
      </c>
      <c r="B5" s="39">
        <v>4400023793</v>
      </c>
      <c r="C5" s="39" t="s">
        <v>13</v>
      </c>
      <c r="D5" s="60" t="s">
        <v>46</v>
      </c>
      <c r="E5" s="61"/>
    </row>
    <row r="6" spans="1:5" ht="21" x14ac:dyDescent="0.5">
      <c r="A6" s="48" t="s">
        <v>1</v>
      </c>
      <c r="B6" s="49"/>
      <c r="C6" s="49"/>
      <c r="D6" s="49"/>
      <c r="E6" s="50"/>
    </row>
    <row r="7" spans="1:5" x14ac:dyDescent="0.35">
      <c r="A7" s="9" t="s">
        <v>2</v>
      </c>
      <c r="B7" s="10" t="s">
        <v>3</v>
      </c>
      <c r="C7" s="10" t="s">
        <v>0</v>
      </c>
      <c r="D7" s="10" t="s">
        <v>4</v>
      </c>
      <c r="E7" s="11" t="s">
        <v>5</v>
      </c>
    </row>
    <row r="8" spans="1:5" x14ac:dyDescent="0.35">
      <c r="A8" s="12" t="s">
        <v>89</v>
      </c>
      <c r="B8" s="13" t="s">
        <v>67</v>
      </c>
      <c r="C8" s="14">
        <v>46767</v>
      </c>
      <c r="D8" s="4"/>
      <c r="E8" s="15">
        <f>$C8*D8</f>
        <v>0</v>
      </c>
    </row>
    <row r="9" spans="1:5" ht="18.5" x14ac:dyDescent="0.45">
      <c r="A9" s="67" t="s">
        <v>14</v>
      </c>
      <c r="B9" s="68"/>
      <c r="C9" s="68"/>
      <c r="D9" s="68"/>
      <c r="E9" s="69"/>
    </row>
    <row r="10" spans="1:5" x14ac:dyDescent="0.35">
      <c r="A10" s="16" t="s">
        <v>10</v>
      </c>
      <c r="B10" s="10" t="s">
        <v>3</v>
      </c>
      <c r="C10" s="10" t="s">
        <v>0</v>
      </c>
      <c r="D10" s="10" t="s">
        <v>4</v>
      </c>
      <c r="E10" s="11" t="s">
        <v>5</v>
      </c>
    </row>
    <row r="11" spans="1:5" x14ac:dyDescent="0.35">
      <c r="A11" s="12" t="s">
        <v>90</v>
      </c>
      <c r="B11" s="13" t="s">
        <v>68</v>
      </c>
      <c r="C11" s="14">
        <v>49436</v>
      </c>
      <c r="D11" s="4"/>
      <c r="E11" s="15">
        <f t="shared" ref="E11:E15" si="0">$C11*D11</f>
        <v>0</v>
      </c>
    </row>
    <row r="12" spans="1:5" x14ac:dyDescent="0.35">
      <c r="A12" s="12" t="s">
        <v>91</v>
      </c>
      <c r="B12" s="17" t="s">
        <v>88</v>
      </c>
      <c r="C12" s="14">
        <v>55827</v>
      </c>
      <c r="D12" s="4"/>
      <c r="E12" s="15">
        <f t="shared" si="0"/>
        <v>0</v>
      </c>
    </row>
    <row r="13" spans="1:5" x14ac:dyDescent="0.35">
      <c r="A13" s="12" t="s">
        <v>92</v>
      </c>
      <c r="B13" s="17" t="s">
        <v>86</v>
      </c>
      <c r="C13" s="14">
        <v>60111</v>
      </c>
      <c r="D13" s="4"/>
      <c r="E13" s="15">
        <f t="shared" si="0"/>
        <v>0</v>
      </c>
    </row>
    <row r="14" spans="1:5" x14ac:dyDescent="0.35">
      <c r="A14" s="12" t="s">
        <v>79</v>
      </c>
      <c r="B14" s="17" t="s">
        <v>69</v>
      </c>
      <c r="C14" s="14">
        <v>46966</v>
      </c>
      <c r="D14" s="4"/>
      <c r="E14" s="15">
        <f t="shared" si="0"/>
        <v>0</v>
      </c>
    </row>
    <row r="15" spans="1:5" x14ac:dyDescent="0.35">
      <c r="A15" s="3" t="s">
        <v>72</v>
      </c>
      <c r="B15" s="18" t="s">
        <v>70</v>
      </c>
      <c r="C15" s="19">
        <v>48382</v>
      </c>
      <c r="D15" s="4"/>
      <c r="E15" s="15">
        <f t="shared" si="0"/>
        <v>0</v>
      </c>
    </row>
    <row r="16" spans="1:5" x14ac:dyDescent="0.35">
      <c r="A16" s="83" t="s">
        <v>93</v>
      </c>
      <c r="B16" s="84"/>
      <c r="C16" s="84"/>
      <c r="D16" s="84"/>
      <c r="E16" s="85"/>
    </row>
    <row r="17" spans="1:5" ht="18" customHeight="1" x14ac:dyDescent="0.45">
      <c r="A17" s="70" t="s">
        <v>60</v>
      </c>
      <c r="B17" s="78"/>
      <c r="C17" s="78"/>
      <c r="D17" s="78"/>
      <c r="E17" s="79"/>
    </row>
    <row r="18" spans="1:5" ht="15.5" x14ac:dyDescent="0.35">
      <c r="A18" s="41" t="s">
        <v>94</v>
      </c>
      <c r="B18" s="80"/>
      <c r="C18" s="81"/>
      <c r="D18" s="81"/>
      <c r="E18" s="82"/>
    </row>
    <row r="19" spans="1:5" ht="18.5" x14ac:dyDescent="0.45">
      <c r="A19" s="70" t="s">
        <v>21</v>
      </c>
      <c r="B19" s="71"/>
      <c r="C19" s="71"/>
      <c r="D19" s="71"/>
      <c r="E19" s="72"/>
    </row>
    <row r="20" spans="1:5" ht="15.5" x14ac:dyDescent="0.35">
      <c r="A20" s="42" t="s">
        <v>95</v>
      </c>
      <c r="B20" s="43"/>
      <c r="C20" s="44" t="s">
        <v>28</v>
      </c>
      <c r="D20" s="20"/>
      <c r="E20" s="21"/>
    </row>
    <row r="21" spans="1:5" ht="15.5" x14ac:dyDescent="0.35">
      <c r="A21" s="42" t="s">
        <v>96</v>
      </c>
      <c r="B21" s="43"/>
      <c r="C21" s="44" t="s">
        <v>27</v>
      </c>
      <c r="D21" s="20"/>
      <c r="E21" s="21"/>
    </row>
    <row r="22" spans="1:5" ht="15.5" x14ac:dyDescent="0.35">
      <c r="A22" s="42" t="s">
        <v>97</v>
      </c>
      <c r="B22" s="43"/>
      <c r="C22" s="44" t="s">
        <v>57</v>
      </c>
      <c r="D22" s="20"/>
      <c r="E22" s="21"/>
    </row>
    <row r="23" spans="1:5" ht="15.5" x14ac:dyDescent="0.35">
      <c r="A23" s="45"/>
      <c r="B23" s="43"/>
      <c r="C23" s="44" t="s">
        <v>26</v>
      </c>
      <c r="D23" s="20"/>
      <c r="E23" s="21"/>
    </row>
    <row r="24" spans="1:5" ht="18.5" x14ac:dyDescent="0.45">
      <c r="A24" s="64" t="s">
        <v>6</v>
      </c>
      <c r="B24" s="65"/>
      <c r="C24" s="65"/>
      <c r="D24" s="65"/>
      <c r="E24" s="66"/>
    </row>
    <row r="25" spans="1:5" x14ac:dyDescent="0.35">
      <c r="A25" s="9" t="s">
        <v>22</v>
      </c>
      <c r="B25" s="10" t="s">
        <v>7</v>
      </c>
      <c r="C25" s="10" t="s">
        <v>8</v>
      </c>
      <c r="D25" s="10" t="s">
        <v>9</v>
      </c>
      <c r="E25" s="11" t="s">
        <v>5</v>
      </c>
    </row>
    <row r="26" spans="1:5" x14ac:dyDescent="0.35">
      <c r="A26" s="12" t="s">
        <v>29</v>
      </c>
      <c r="B26" s="22" t="s">
        <v>30</v>
      </c>
      <c r="C26" s="23">
        <v>468</v>
      </c>
      <c r="D26" s="4"/>
      <c r="E26" s="15">
        <f t="shared" ref="E26:E44" si="1">IF(D26="Yes",$C26*SUM($D$8:$D$15),0)</f>
        <v>0</v>
      </c>
    </row>
    <row r="27" spans="1:5" x14ac:dyDescent="0.35">
      <c r="A27" s="12" t="s">
        <v>61</v>
      </c>
      <c r="B27" s="22" t="s">
        <v>31</v>
      </c>
      <c r="C27" s="23">
        <v>91</v>
      </c>
      <c r="D27" s="4"/>
      <c r="E27" s="15">
        <f t="shared" si="1"/>
        <v>0</v>
      </c>
    </row>
    <row r="28" spans="1:5" x14ac:dyDescent="0.35">
      <c r="A28" s="12" t="s">
        <v>99</v>
      </c>
      <c r="B28" s="22">
        <v>592</v>
      </c>
      <c r="C28" s="47" t="s">
        <v>98</v>
      </c>
      <c r="D28" s="4"/>
      <c r="E28" s="15">
        <f t="shared" si="1"/>
        <v>0</v>
      </c>
    </row>
    <row r="29" spans="1:5" ht="31" x14ac:dyDescent="0.35">
      <c r="A29" s="46" t="s">
        <v>100</v>
      </c>
      <c r="B29" s="22" t="s">
        <v>32</v>
      </c>
      <c r="C29" s="23">
        <v>451</v>
      </c>
      <c r="D29" s="4"/>
      <c r="E29" s="15">
        <f t="shared" si="1"/>
        <v>0</v>
      </c>
    </row>
    <row r="30" spans="1:5" x14ac:dyDescent="0.35">
      <c r="A30" s="12" t="s">
        <v>33</v>
      </c>
      <c r="B30" s="22" t="s">
        <v>34</v>
      </c>
      <c r="C30" s="23">
        <v>150</v>
      </c>
      <c r="D30" s="4"/>
      <c r="E30" s="15">
        <f t="shared" si="1"/>
        <v>0</v>
      </c>
    </row>
    <row r="31" spans="1:5" x14ac:dyDescent="0.35">
      <c r="A31" s="12" t="s">
        <v>24</v>
      </c>
      <c r="B31" s="22" t="s">
        <v>105</v>
      </c>
      <c r="C31" s="23">
        <v>625</v>
      </c>
      <c r="D31" s="4"/>
      <c r="E31" s="15">
        <f t="shared" si="1"/>
        <v>0</v>
      </c>
    </row>
    <row r="32" spans="1:5" x14ac:dyDescent="0.35">
      <c r="A32" s="12" t="s">
        <v>35</v>
      </c>
      <c r="B32" s="22" t="s">
        <v>36</v>
      </c>
      <c r="C32" s="23">
        <v>323</v>
      </c>
      <c r="D32" s="4"/>
      <c r="E32" s="15">
        <f t="shared" si="1"/>
        <v>0</v>
      </c>
    </row>
    <row r="33" spans="1:5" x14ac:dyDescent="0.35">
      <c r="A33" s="3" t="s">
        <v>74</v>
      </c>
      <c r="B33" s="1" t="s">
        <v>75</v>
      </c>
      <c r="C33" s="24" t="s">
        <v>73</v>
      </c>
      <c r="D33" s="4"/>
      <c r="E33" s="5">
        <f>IF(D33="yes","NC",0)</f>
        <v>0</v>
      </c>
    </row>
    <row r="34" spans="1:5" ht="29" x14ac:dyDescent="0.35">
      <c r="A34" s="3" t="s">
        <v>76</v>
      </c>
      <c r="B34" s="1">
        <v>535</v>
      </c>
      <c r="C34" s="2">
        <v>1029</v>
      </c>
      <c r="D34" s="4"/>
      <c r="E34" s="15">
        <f t="shared" si="1"/>
        <v>0</v>
      </c>
    </row>
    <row r="35" spans="1:5" ht="29" x14ac:dyDescent="0.35">
      <c r="A35" s="3" t="s">
        <v>77</v>
      </c>
      <c r="B35" s="22" t="s">
        <v>37</v>
      </c>
      <c r="C35" s="23">
        <v>228</v>
      </c>
      <c r="D35" s="4"/>
      <c r="E35" s="15">
        <f t="shared" si="1"/>
        <v>0</v>
      </c>
    </row>
    <row r="36" spans="1:5" ht="29" x14ac:dyDescent="0.35">
      <c r="A36" s="3" t="s">
        <v>78</v>
      </c>
      <c r="B36" s="22" t="s">
        <v>64</v>
      </c>
      <c r="C36" s="23">
        <v>1588</v>
      </c>
      <c r="D36" s="4"/>
      <c r="E36" s="15">
        <f t="shared" ref="E36:E39" si="2">IF(D36="Yes",$C36*SUM($D$8:$D$15),0)</f>
        <v>0</v>
      </c>
    </row>
    <row r="37" spans="1:5" ht="29" x14ac:dyDescent="0.35">
      <c r="A37" s="12" t="s">
        <v>38</v>
      </c>
      <c r="B37" s="22" t="s">
        <v>39</v>
      </c>
      <c r="C37" s="23">
        <v>501</v>
      </c>
      <c r="D37" s="4"/>
      <c r="E37" s="15">
        <f t="shared" si="2"/>
        <v>0</v>
      </c>
    </row>
    <row r="38" spans="1:5" x14ac:dyDescent="0.35">
      <c r="A38" s="12" t="s">
        <v>80</v>
      </c>
      <c r="B38" s="22" t="s">
        <v>81</v>
      </c>
      <c r="C38" s="47" t="s">
        <v>98</v>
      </c>
      <c r="D38" s="4"/>
      <c r="E38" s="15">
        <f t="shared" si="2"/>
        <v>0</v>
      </c>
    </row>
    <row r="39" spans="1:5" x14ac:dyDescent="0.35">
      <c r="A39" s="12" t="s">
        <v>82</v>
      </c>
      <c r="B39" s="22" t="s">
        <v>83</v>
      </c>
      <c r="C39" s="23">
        <v>405</v>
      </c>
      <c r="D39" s="4"/>
      <c r="E39" s="15">
        <f t="shared" si="2"/>
        <v>0</v>
      </c>
    </row>
    <row r="40" spans="1:5" ht="29" x14ac:dyDescent="0.35">
      <c r="A40" s="12" t="s">
        <v>101</v>
      </c>
      <c r="B40" s="22" t="s">
        <v>40</v>
      </c>
      <c r="C40" s="47" t="s">
        <v>98</v>
      </c>
      <c r="D40" s="4"/>
      <c r="E40" s="15">
        <f t="shared" si="1"/>
        <v>0</v>
      </c>
    </row>
    <row r="41" spans="1:5" x14ac:dyDescent="0.35">
      <c r="A41" s="12" t="s">
        <v>41</v>
      </c>
      <c r="B41" s="22">
        <v>525</v>
      </c>
      <c r="C41" s="47" t="s">
        <v>98</v>
      </c>
      <c r="D41" s="4"/>
      <c r="E41" s="15">
        <f t="shared" si="1"/>
        <v>0</v>
      </c>
    </row>
    <row r="42" spans="1:5" x14ac:dyDescent="0.35">
      <c r="A42" s="12" t="s">
        <v>25</v>
      </c>
      <c r="B42" s="22">
        <v>942</v>
      </c>
      <c r="C42" s="47" t="s">
        <v>98</v>
      </c>
      <c r="D42" s="4"/>
      <c r="E42" s="15">
        <f t="shared" si="1"/>
        <v>0</v>
      </c>
    </row>
    <row r="43" spans="1:5" x14ac:dyDescent="0.35">
      <c r="A43" s="12" t="s">
        <v>102</v>
      </c>
      <c r="B43" s="22" t="s">
        <v>103</v>
      </c>
      <c r="C43" s="23">
        <v>665</v>
      </c>
      <c r="D43" s="4"/>
      <c r="E43" s="15">
        <f t="shared" si="1"/>
        <v>0</v>
      </c>
    </row>
    <row r="44" spans="1:5" ht="29" x14ac:dyDescent="0.35">
      <c r="A44" s="3" t="s">
        <v>63</v>
      </c>
      <c r="B44" s="25" t="s">
        <v>62</v>
      </c>
      <c r="C44" s="26">
        <v>360</v>
      </c>
      <c r="D44" s="4"/>
      <c r="E44" s="15">
        <f t="shared" si="1"/>
        <v>0</v>
      </c>
    </row>
    <row r="45" spans="1:5" ht="30.75" customHeight="1" x14ac:dyDescent="0.35">
      <c r="A45" s="3" t="s">
        <v>71</v>
      </c>
      <c r="B45" s="25" t="s">
        <v>104</v>
      </c>
      <c r="C45" s="26">
        <v>351</v>
      </c>
      <c r="D45" s="4"/>
      <c r="E45" s="15">
        <f>IF(D45="Yes",$C45*SUM($D$8:$D$15),0)</f>
        <v>0</v>
      </c>
    </row>
    <row r="46" spans="1:5" ht="29" x14ac:dyDescent="0.35">
      <c r="A46" s="3" t="s">
        <v>43</v>
      </c>
      <c r="B46" s="1" t="s">
        <v>65</v>
      </c>
      <c r="C46" s="2">
        <v>150</v>
      </c>
      <c r="D46" s="4"/>
      <c r="E46" s="15">
        <f>IF(D46="Yes",$C46*SUM($D$8:$D$15),0)</f>
        <v>0</v>
      </c>
    </row>
    <row r="47" spans="1:5" x14ac:dyDescent="0.35">
      <c r="A47" s="62" t="s">
        <v>17</v>
      </c>
      <c r="B47" s="63"/>
      <c r="C47" s="63"/>
      <c r="D47" s="13" t="s">
        <v>11</v>
      </c>
      <c r="E47" s="27">
        <f>IF(SUM(D8:D15)=0,0,SUM(E8:E46)/SUM(D8:D15))</f>
        <v>0</v>
      </c>
    </row>
    <row r="48" spans="1:5" ht="18.5" x14ac:dyDescent="0.45">
      <c r="A48" s="73" t="s">
        <v>15</v>
      </c>
      <c r="B48" s="74"/>
      <c r="C48" s="74"/>
      <c r="D48" s="74"/>
      <c r="E48" s="75"/>
    </row>
    <row r="49" spans="1:5" x14ac:dyDescent="0.35">
      <c r="A49" s="76" t="s">
        <v>16</v>
      </c>
      <c r="B49" s="77"/>
      <c r="C49" s="77"/>
      <c r="D49" s="77"/>
      <c r="E49" s="15">
        <f>ROUND(0.0035*E47,2)</f>
        <v>0</v>
      </c>
    </row>
    <row r="50" spans="1:5" x14ac:dyDescent="0.35">
      <c r="A50" s="76" t="s">
        <v>58</v>
      </c>
      <c r="B50" s="77"/>
      <c r="C50" s="77"/>
      <c r="D50" s="77"/>
      <c r="E50" s="15">
        <v>11.25</v>
      </c>
    </row>
    <row r="51" spans="1:5" x14ac:dyDescent="0.35">
      <c r="A51" s="76" t="s">
        <v>23</v>
      </c>
      <c r="B51" s="77"/>
      <c r="C51" s="77"/>
      <c r="D51" s="77"/>
      <c r="E51" s="15">
        <v>20</v>
      </c>
    </row>
    <row r="52" spans="1:5" x14ac:dyDescent="0.35">
      <c r="A52" s="62" t="s">
        <v>18</v>
      </c>
      <c r="B52" s="63"/>
      <c r="C52" s="63"/>
      <c r="D52" s="13" t="s">
        <v>11</v>
      </c>
      <c r="E52" s="15">
        <f>IF(SUM(E47:E51)&lt;100,0,SUM(E47:E51))</f>
        <v>0</v>
      </c>
    </row>
    <row r="53" spans="1:5" x14ac:dyDescent="0.35">
      <c r="A53" s="62" t="s">
        <v>19</v>
      </c>
      <c r="B53" s="63"/>
      <c r="C53" s="63"/>
      <c r="D53" s="13" t="str">
        <f>IF(SUM(D8:D15)=0,"",IF(SUM(D8:D15)=1,"1 Vehicle",SUM(D8:D15)&amp;" Vehicles"))</f>
        <v/>
      </c>
      <c r="E53" s="15">
        <f>E52*SUM(D8:D15)</f>
        <v>0</v>
      </c>
    </row>
    <row r="54" spans="1:5" ht="18.5" x14ac:dyDescent="0.45">
      <c r="A54" s="92" t="s">
        <v>47</v>
      </c>
      <c r="B54" s="93"/>
      <c r="C54" s="93"/>
      <c r="D54" s="93"/>
      <c r="E54" s="94"/>
    </row>
    <row r="55" spans="1:5" x14ac:dyDescent="0.35">
      <c r="A55" s="28" t="s">
        <v>84</v>
      </c>
      <c r="B55" s="95"/>
      <c r="C55" s="95"/>
      <c r="D55" s="29" t="s">
        <v>48</v>
      </c>
      <c r="E55" s="34"/>
    </row>
    <row r="56" spans="1:5" x14ac:dyDescent="0.35">
      <c r="A56" s="28" t="s">
        <v>49</v>
      </c>
      <c r="B56" s="95"/>
      <c r="C56" s="95"/>
      <c r="D56" s="29" t="s">
        <v>85</v>
      </c>
      <c r="E56" s="35"/>
    </row>
    <row r="57" spans="1:5" x14ac:dyDescent="0.35">
      <c r="A57" s="28" t="s">
        <v>50</v>
      </c>
      <c r="B57" s="96"/>
      <c r="C57" s="97"/>
      <c r="D57" s="29" t="s">
        <v>51</v>
      </c>
      <c r="E57" s="34"/>
    </row>
    <row r="58" spans="1:5" ht="18.5" x14ac:dyDescent="0.45">
      <c r="A58" s="73" t="s">
        <v>52</v>
      </c>
      <c r="B58" s="74"/>
      <c r="C58" s="74"/>
      <c r="D58" s="74"/>
      <c r="E58" s="75"/>
    </row>
    <row r="59" spans="1:5" x14ac:dyDescent="0.35">
      <c r="A59" s="30" t="s">
        <v>46</v>
      </c>
      <c r="B59" s="86" t="s">
        <v>53</v>
      </c>
      <c r="C59" s="86"/>
      <c r="D59" s="31" t="s">
        <v>54</v>
      </c>
      <c r="E59" s="32">
        <v>310062165</v>
      </c>
    </row>
    <row r="60" spans="1:5" x14ac:dyDescent="0.35">
      <c r="A60" s="28" t="s">
        <v>49</v>
      </c>
      <c r="B60" s="87" t="s">
        <v>55</v>
      </c>
      <c r="C60" s="87"/>
      <c r="D60" s="87"/>
      <c r="E60" s="88"/>
    </row>
    <row r="61" spans="1:5" ht="15" thickBot="1" x14ac:dyDescent="0.4">
      <c r="A61" s="33" t="s">
        <v>50</v>
      </c>
      <c r="B61" s="89" t="s">
        <v>56</v>
      </c>
      <c r="C61" s="90"/>
      <c r="D61" s="90"/>
      <c r="E61" s="91"/>
    </row>
    <row r="62" spans="1:5" ht="15" thickTop="1" x14ac:dyDescent="0.35"/>
  </sheetData>
  <sheetProtection formatColumns="0" formatRows="0"/>
  <mergeCells count="26">
    <mergeCell ref="B59:C59"/>
    <mergeCell ref="B60:E60"/>
    <mergeCell ref="B61:E61"/>
    <mergeCell ref="A54:E54"/>
    <mergeCell ref="B55:C55"/>
    <mergeCell ref="B56:C56"/>
    <mergeCell ref="B57:C57"/>
    <mergeCell ref="A58:E58"/>
    <mergeCell ref="A52:C52"/>
    <mergeCell ref="A53:C53"/>
    <mergeCell ref="A24:E24"/>
    <mergeCell ref="A9:E9"/>
    <mergeCell ref="A47:C47"/>
    <mergeCell ref="A19:E19"/>
    <mergeCell ref="A48:E48"/>
    <mergeCell ref="A49:D49"/>
    <mergeCell ref="A50:D50"/>
    <mergeCell ref="A51:D51"/>
    <mergeCell ref="A17:E17"/>
    <mergeCell ref="B18:E18"/>
    <mergeCell ref="A16:E16"/>
    <mergeCell ref="A6:E6"/>
    <mergeCell ref="A1:E1"/>
    <mergeCell ref="A2:E2"/>
    <mergeCell ref="A3:E3"/>
    <mergeCell ref="D5:E5"/>
  </mergeCells>
  <dataValidations disablePrompts="1" count="6">
    <dataValidation type="custom" allowBlank="1" showInputMessage="1" showErrorMessage="1" error="Only one vehicle configuration may be used on each spreadsheet." sqref="D8">
      <formula1>IF(SUM(D11:D15)=0,TRUE,FALSE)</formula1>
    </dataValidation>
    <dataValidation type="custom" allowBlank="1" showInputMessage="1" showErrorMessage="1" error="Only one vehicle configuration may be used on each spreadsheet." sqref="D11">
      <formula1>IF(SUM(D8,D12,D14,D15)=0,TRUE,FALSE)</formula1>
    </dataValidation>
    <dataValidation type="custom" allowBlank="1" showInputMessage="1" showErrorMessage="1" error="Only one Vehicle Configuration may be entered." sqref="D15">
      <formula1>IF(SUM(D8,D11,D12,D14)=0,TRUE,FALSE)</formula1>
    </dataValidation>
    <dataValidation type="custom" allowBlank="1" showInputMessage="1" showErrorMessage="1" error="Only one Vehicle Configuration may be entered." sqref="D12:D13">
      <formula1>IF(SUM(D8,D11,D14,D15)=0,TRUE,FALSE)</formula1>
    </dataValidation>
    <dataValidation type="custom" allowBlank="1" showInputMessage="1" showErrorMessage="1" error="Only one Vehicle Configuration may be entered." sqref="D14">
      <formula1>IF(SUM(D8,D11,D12,D15)=0,TRUE,FALSE)</formula1>
    </dataValidation>
    <dataValidation type="list" allowBlank="1" showInputMessage="1" showErrorMessage="1" sqref="D26:D46">
      <formula1>"Yes, "</formula1>
    </dataValidation>
  </dataValidations>
  <pageMargins left="0.25" right="0.25" top="0.75" bottom="0.75" header="0.3" footer="0.3"/>
  <pageSetup fitToHeight="0" orientation="portrait" r:id="rId1"/>
  <headerFooter>
    <oddHeader>&amp;CPO# 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77</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2019-04-05T12:34:19Z</cp:lastPrinted>
  <dcterms:created xsi:type="dcterms:W3CDTF">2016-08-11T20:23:26Z</dcterms:created>
  <dcterms:modified xsi:type="dcterms:W3CDTF">2023-08-09T14:54:10Z</dcterms:modified>
</cp:coreProperties>
</file>