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00125212\Desktop\"/>
    </mc:Choice>
  </mc:AlternateContent>
  <bookViews>
    <workbookView xWindow="-120" yWindow="-120" windowWidth="29040" windowHeight="15720"/>
  </bookViews>
  <sheets>
    <sheet name="Line 7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E39" i="1"/>
  <c r="E40" i="1"/>
  <c r="E41" i="1"/>
  <c r="E42" i="1"/>
  <c r="E43" i="1"/>
  <c r="E27" i="1"/>
  <c r="E28" i="1"/>
  <c r="E29" i="1"/>
  <c r="E30" i="1"/>
  <c r="E31" i="1"/>
  <c r="E32" i="1"/>
  <c r="E33" i="1"/>
  <c r="E34" i="1"/>
  <c r="E35" i="1"/>
  <c r="E36" i="1"/>
  <c r="E37" i="1"/>
  <c r="E26" i="1"/>
  <c r="E19" i="1"/>
  <c r="E20" i="1"/>
  <c r="E21" i="1"/>
  <c r="E22" i="1"/>
  <c r="E18" i="1"/>
  <c r="E25" i="1"/>
  <c r="E13" i="1" l="1"/>
  <c r="E12" i="1" l="1"/>
  <c r="D50" i="1" l="1"/>
  <c r="E9" i="1" l="1"/>
  <c r="E44" i="1" l="1"/>
  <c r="E46" i="1" s="1"/>
  <c r="E49" i="1" l="1"/>
  <c r="E50" i="1" l="1"/>
</calcChain>
</file>

<file path=xl/sharedStrings.xml><?xml version="1.0" encoding="utf-8"?>
<sst xmlns="http://schemas.openxmlformats.org/spreadsheetml/2006/main" count="117" uniqueCount="105">
  <si>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</si>
  <si>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</si>
  <si>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</si>
  <si>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</si>
  <si>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</si>
  <si>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</si>
  <si>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</si>
  <si>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</si>
  <si>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</si>
  <si>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</si>
  <si>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</si>
  <si>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</si>
  <si>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</si>
  <si>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</si>
  <si>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</si>
  <si>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</si>
  <si>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</si>
  <si>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</si>
  <si>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</si>
  <si>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</si>
  <si>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</si>
  <si>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</si>
  <si>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</si>
  <si>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</si>
  <si>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Cloth 40/20/40 Front Seats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</si>
  <si>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</si>
  <si>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</si>
  <si>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</si>
  <si>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Agency  Information</t>
  </si>
  <si>
    <t>LPAA Approval No</t>
  </si>
  <si>
    <t>Phone:</t>
  </si>
  <si>
    <t>Email:</t>
  </si>
  <si>
    <t>Shopping Cart</t>
  </si>
  <si>
    <t>Vendor Information</t>
  </si>
  <si>
    <t xml:space="preserve">Vendor No. </t>
  </si>
  <si>
    <t>LA DEQ Waste Tire Fee (5 tires X $2.25 each)</t>
  </si>
  <si>
    <t>Order Sheet Instructions</t>
  </si>
  <si>
    <t>Contact Name:</t>
  </si>
  <si>
    <t>Agency Name</t>
  </si>
  <si>
    <t>NOTE:  Please contact dealer for availability prior to placing order.</t>
  </si>
  <si>
    <t>Ram 2500 Reg. Cab</t>
  </si>
  <si>
    <t>Southland Dodge</t>
  </si>
  <si>
    <t>Color Upcharge</t>
  </si>
  <si>
    <t>Frank Teuton</t>
  </si>
  <si>
    <t>985-876-1817</t>
  </si>
  <si>
    <t>frankt@southlanddodge.com</t>
  </si>
  <si>
    <t>DJ2L62-2GA</t>
  </si>
  <si>
    <t>DJ7L62-2GA</t>
  </si>
  <si>
    <t>(PW7) Bright White Clear Coat</t>
  </si>
  <si>
    <t>(PR4) Flame Red Clear coat</t>
  </si>
  <si>
    <t>V9X9</t>
  </si>
  <si>
    <t>Black tubular side steps-Mopar</t>
  </si>
  <si>
    <t>MRU</t>
  </si>
  <si>
    <t>Chrome Appearance Package</t>
  </si>
  <si>
    <t>Blind spot/crosspath detection</t>
  </si>
  <si>
    <t>XAN</t>
  </si>
  <si>
    <t>Rear backup alarm</t>
  </si>
  <si>
    <t>XAW</t>
  </si>
  <si>
    <t>2 extra keys</t>
  </si>
  <si>
    <t>XCH</t>
  </si>
  <si>
    <t>5th wheel/gooseneck prep</t>
  </si>
  <si>
    <t>AHU</t>
  </si>
  <si>
    <t>Auxiliary switches</t>
  </si>
  <si>
    <t>LHL</t>
  </si>
  <si>
    <t>Southland Dodge Chrysler Jeep</t>
  </si>
  <si>
    <t>4WD Gas 6.4 V8</t>
  </si>
  <si>
    <t>2WD Gas 6.4 V8</t>
  </si>
  <si>
    <t>DJ7L62-2HA</t>
  </si>
  <si>
    <t>4WD Diesel 6.7 Cummins</t>
  </si>
  <si>
    <t>A7C</t>
  </si>
  <si>
    <t>Transfer case shield</t>
  </si>
  <si>
    <t>XEF</t>
  </si>
  <si>
    <t>Commercial Features Package</t>
  </si>
  <si>
    <t>AGS</t>
  </si>
  <si>
    <t>Safety Group</t>
  </si>
  <si>
    <t>AAU</t>
  </si>
  <si>
    <t>Cab Clearance lamps</t>
  </si>
  <si>
    <t>LNC</t>
  </si>
  <si>
    <t>Dual alternators 400 amp</t>
  </si>
  <si>
    <t>XBJ</t>
  </si>
  <si>
    <t>Rear wheelhouse liners</t>
  </si>
  <si>
    <t>MWH</t>
  </si>
  <si>
    <t>Upfitter electronic module</t>
  </si>
  <si>
    <t>XXS</t>
  </si>
  <si>
    <t>CLY</t>
  </si>
  <si>
    <t>Mopar rubber floor mats</t>
  </si>
  <si>
    <t>Power 2 way driver lumbar adjust</t>
  </si>
  <si>
    <t>JPE</t>
  </si>
  <si>
    <t>120-180</t>
  </si>
  <si>
    <t>Bed Conv Group</t>
  </si>
  <si>
    <t>ANP</t>
  </si>
  <si>
    <t>WBF/TCP</t>
  </si>
  <si>
    <t>18" wheels/LT275/70R18E on/off road tires</t>
  </si>
  <si>
    <t>Upcharge Exterior Colors</t>
  </si>
  <si>
    <t>PSE</t>
  </si>
  <si>
    <t>Silver Zynith</t>
  </si>
  <si>
    <t>PAU</t>
  </si>
  <si>
    <t>PCG</t>
  </si>
  <si>
    <t>PR6</t>
  </si>
  <si>
    <t>PXJ</t>
  </si>
  <si>
    <t>Granite Crystal</t>
  </si>
  <si>
    <t>Forged Blue</t>
  </si>
  <si>
    <t>Molten Red Pearl</t>
  </si>
  <si>
    <t>Diamond Black</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</si>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</sst>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1"/>
      <color theme="1"/>
      <name val="Calibri"/>
      <family val="2"/>
      <scheme val="minor"/>
    </font>
    <font>
      <b/>
      <sz val="18"/>
      <color rgb="FFFF0000"/>
      <name val="Calibri"/>
      <family val="2"/>
      <scheme val="minor"/>
    </font>
    <font>
      <sz val="18"/>
      <color rgb="FFFF0000"/>
      <name val="Calibri"/>
      <family val="2"/>
      <scheme val="minor"/>
    </font>
    <font>
      <sz val="11"/>
      <color rgb="FFC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3" fillId="0" borderId="0" xfId="0" applyFont="1"/>
    <xf numFmtId="0" fontId="5" fillId="0" borderId="10"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2" borderId="21" xfId="0" applyFont="1" applyFill="1" applyBorder="1" applyAlignment="1" applyProtection="1">
      <alignment horizontal="center" wrapText="1"/>
      <protection locked="0"/>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44" fontId="0" fillId="0" borderId="19" xfId="1" applyFont="1" applyBorder="1" applyAlignment="1" applyProtection="1">
      <protection hidden="1"/>
    </xf>
    <xf numFmtId="0" fontId="0" fillId="2" borderId="19" xfId="0" applyFill="1" applyBorder="1" applyProtection="1">
      <protection locked="0"/>
    </xf>
    <xf numFmtId="0" fontId="11" fillId="0" borderId="0" xfId="0" applyFont="1" applyAlignment="1">
      <alignment vertical="center"/>
    </xf>
    <xf numFmtId="0" fontId="7" fillId="0" borderId="11" xfId="0" applyFont="1" applyBorder="1" applyAlignment="1" applyProtection="1">
      <alignment horizontal="center"/>
      <protection hidden="1"/>
    </xf>
    <xf numFmtId="0" fontId="8" fillId="0" borderId="19" xfId="0" applyFont="1" applyBorder="1" applyProtection="1">
      <protection hidden="1"/>
    </xf>
    <xf numFmtId="0" fontId="8" fillId="0" borderId="20" xfId="0" applyFont="1" applyBorder="1" applyProtection="1">
      <protection hidden="1"/>
    </xf>
    <xf numFmtId="44" fontId="0" fillId="0" borderId="20" xfId="0" applyNumberFormat="1" applyBorder="1" applyProtection="1">
      <protection hidden="1"/>
    </xf>
    <xf numFmtId="0" fontId="0" fillId="0" borderId="19" xfId="0" applyBorder="1"/>
    <xf numFmtId="0" fontId="8" fillId="0" borderId="20" xfId="0" applyFont="1" applyBorder="1" applyAlignment="1">
      <alignment horizontal="center"/>
    </xf>
    <xf numFmtId="0" fontId="0" fillId="5" borderId="19" xfId="0" applyFill="1" applyBorder="1" applyAlignment="1" applyProtection="1">
      <alignment horizontal="center" wrapText="1"/>
      <protection hidden="1"/>
    </xf>
    <xf numFmtId="0" fontId="0" fillId="2" borderId="19" xfId="0" applyFill="1" applyBorder="1" applyAlignment="1" applyProtection="1">
      <alignment horizontal="center" wrapText="1"/>
      <protection locked="0"/>
    </xf>
    <xf numFmtId="44" fontId="3" fillId="0" borderId="0" xfId="0" applyNumberFormat="1" applyFont="1"/>
    <xf numFmtId="44" fontId="3" fillId="6" borderId="19" xfId="1" applyFont="1" applyFill="1" applyBorder="1" applyProtection="1">
      <protection hidden="1"/>
    </xf>
    <xf numFmtId="0" fontId="0" fillId="0" borderId="19" xfId="0" applyBorder="1" applyAlignment="1" applyProtection="1">
      <alignment horizontal="center" wrapText="1"/>
      <protection hidden="1"/>
    </xf>
    <xf numFmtId="0" fontId="0" fillId="0" borderId="19" xfId="0" applyNumberFormat="1" applyBorder="1" applyAlignment="1" applyProtection="1">
      <alignment horizontal="center"/>
      <protection hidden="1"/>
    </xf>
    <xf numFmtId="0" fontId="0" fillId="0" borderId="19" xfId="0" applyNumberFormat="1" applyBorder="1" applyAlignment="1" applyProtection="1">
      <alignment horizontal="center" wrapText="1"/>
      <protection hidden="1"/>
    </xf>
    <xf numFmtId="0" fontId="8" fillId="0" borderId="18" xfId="0" applyFont="1" applyBorder="1" applyAlignment="1" applyProtection="1">
      <alignment horizontal="center"/>
      <protection hidden="1"/>
    </xf>
    <xf numFmtId="44" fontId="0" fillId="0" borderId="0" xfId="0" applyNumberFormat="1"/>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9" fillId="5" borderId="10" xfId="0" applyFont="1" applyFill="1" applyBorder="1" applyAlignment="1" applyProtection="1">
      <alignment horizontal="center" vertical="center" wrapText="1"/>
      <protection hidden="1"/>
    </xf>
    <xf numFmtId="0" fontId="10" fillId="5" borderId="25" xfId="0" applyFont="1" applyFill="1" applyBorder="1" applyAlignment="1" applyProtection="1">
      <alignment horizontal="center" vertical="center" wrapText="1"/>
      <protection hidden="1"/>
    </xf>
    <xf numFmtId="0" fontId="10" fillId="5" borderId="11" xfId="0" applyFont="1" applyFill="1" applyBorder="1" applyAlignment="1" applyProtection="1">
      <alignment horizontal="center" vertical="center" wrapText="1"/>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7" fillId="4" borderId="17"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0" fillId="0" borderId="19" xfId="0" applyBorder="1" applyAlignment="1" applyProtection="1">
      <alignment horizontal="center" wrapText="1"/>
      <protection hidden="1"/>
    </xf>
    <xf numFmtId="0" fontId="0" fillId="0" borderId="19" xfId="0" applyBorder="1" applyAlignment="1">
      <alignment horizontal="left"/>
    </xf>
    <xf numFmtId="164" fontId="0" fillId="0" borderId="19" xfId="0" applyNumberFormat="1" applyBorder="1" applyAlignment="1">
      <alignment horizontal="left"/>
    </xf>
    <xf numFmtId="164" fontId="0" fillId="0" borderId="20" xfId="0" applyNumberForma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3" fillId="2" borderId="19" xfId="0" applyFont="1" applyFill="1" applyBorder="1" applyAlignment="1" applyProtection="1">
      <alignment horizontal="center" wrapText="1"/>
      <protection locked="0"/>
    </xf>
    <xf numFmtId="0" fontId="3" fillId="2" borderId="22"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tabSelected="1" view="pageLayout" zoomScaleNormal="115" workbookViewId="0">
      <selection activeCell="C32" sqref="C32"/>
    </sheetView>
  </sheetViews>
  <sheetFormatPr defaultColWidth="8.85546875" defaultRowHeight="15" x14ac:dyDescent="0.25"/>
  <cols>
    <col min="1" max="1" width="33.5703125" style="1" customWidth="1"/>
    <col min="2" max="2" width="14.42578125" style="1" customWidth="1"/>
    <col min="3" max="3" width="16.5703125" style="1" customWidth="1"/>
    <col min="4" max="4" width="17.42578125" style="1" bestFit="1" customWidth="1"/>
    <col min="5" max="5" width="16.5703125" style="1" customWidth="1"/>
    <col min="6" max="6" width="11.5703125" style="1" bestFit="1" customWidth="1"/>
    <col min="7" max="16384" width="8.85546875" style="1"/>
  </cols>
  <sheetData>
    <row r="1" spans="1:6" ht="27.2" customHeight="1" thickTop="1" x14ac:dyDescent="0.3">
      <c r="A1" s="49" t="s">
        <v>20</v>
      </c>
      <c r="B1" s="50"/>
      <c r="C1" s="50"/>
      <c r="D1" s="50"/>
      <c r="E1" s="51"/>
    </row>
    <row r="2" spans="1:6" ht="21" x14ac:dyDescent="0.35">
      <c r="A2" s="52" t="s">
        <v>36</v>
      </c>
      <c r="B2" s="53"/>
      <c r="C2" s="53"/>
      <c r="D2" s="53"/>
      <c r="E2" s="54"/>
    </row>
    <row r="3" spans="1:6" ht="166.35" customHeight="1" thickBot="1" x14ac:dyDescent="0.3">
      <c r="A3" s="55" t="s">
        <v>25</v>
      </c>
      <c r="B3" s="56"/>
      <c r="C3" s="56"/>
      <c r="D3" s="56"/>
      <c r="E3" s="57"/>
    </row>
    <row r="4" spans="1:6" s="30" customFormat="1" ht="36" customHeight="1" thickBot="1" x14ac:dyDescent="0.3">
      <c r="A4" s="60" t="s">
        <v>39</v>
      </c>
      <c r="B4" s="61"/>
      <c r="C4" s="61"/>
      <c r="D4" s="61"/>
      <c r="E4" s="62"/>
    </row>
    <row r="5" spans="1:6" ht="22.35" customHeight="1" thickBot="1" x14ac:dyDescent="0.4">
      <c r="A5" s="2" t="s">
        <v>40</v>
      </c>
      <c r="B5" s="3" t="s">
        <v>26</v>
      </c>
      <c r="C5" s="4">
        <v>73</v>
      </c>
      <c r="D5" s="3" t="s">
        <v>27</v>
      </c>
      <c r="E5" s="31" t="s">
        <v>88</v>
      </c>
    </row>
    <row r="6" spans="1:6" ht="15.75" thickBot="1" x14ac:dyDescent="0.3">
      <c r="A6" s="5" t="s">
        <v>12</v>
      </c>
      <c r="B6" s="3">
        <v>4400028312</v>
      </c>
      <c r="C6" s="3" t="s">
        <v>13</v>
      </c>
      <c r="D6" s="58" t="s">
        <v>41</v>
      </c>
      <c r="E6" s="59"/>
    </row>
    <row r="7" spans="1:6" ht="21" x14ac:dyDescent="0.35">
      <c r="A7" s="46" t="s">
        <v>1</v>
      </c>
      <c r="B7" s="47"/>
      <c r="C7" s="47"/>
      <c r="D7" s="47"/>
      <c r="E7" s="48"/>
    </row>
    <row r="8" spans="1:6" x14ac:dyDescent="0.25">
      <c r="A8" s="6" t="s">
        <v>2</v>
      </c>
      <c r="B8" s="7" t="s">
        <v>3</v>
      </c>
      <c r="C8" s="7" t="s">
        <v>0</v>
      </c>
      <c r="D8" s="7" t="s">
        <v>4</v>
      </c>
      <c r="E8" s="8" t="s">
        <v>5</v>
      </c>
    </row>
    <row r="9" spans="1:6" x14ac:dyDescent="0.25">
      <c r="A9" s="9" t="s">
        <v>66</v>
      </c>
      <c r="B9" s="10" t="s">
        <v>46</v>
      </c>
      <c r="C9" s="40">
        <v>38190</v>
      </c>
      <c r="D9" s="11"/>
      <c r="E9" s="12">
        <f>$C9*D9</f>
        <v>0</v>
      </c>
      <c r="F9" s="39"/>
    </row>
    <row r="10" spans="1:6" ht="18.75" x14ac:dyDescent="0.3">
      <c r="A10" s="68" t="s">
        <v>14</v>
      </c>
      <c r="B10" s="69"/>
      <c r="C10" s="69"/>
      <c r="D10" s="69"/>
      <c r="E10" s="70"/>
      <c r="F10" s="39"/>
    </row>
    <row r="11" spans="1:6" x14ac:dyDescent="0.25">
      <c r="A11" s="13" t="s">
        <v>10</v>
      </c>
      <c r="B11" s="7" t="s">
        <v>3</v>
      </c>
      <c r="C11" s="7" t="s">
        <v>0</v>
      </c>
      <c r="D11" s="7" t="s">
        <v>4</v>
      </c>
      <c r="E11" s="8" t="s">
        <v>5</v>
      </c>
      <c r="F11" s="39"/>
    </row>
    <row r="12" spans="1:6" x14ac:dyDescent="0.25">
      <c r="A12" s="9" t="s">
        <v>65</v>
      </c>
      <c r="B12" s="10" t="s">
        <v>47</v>
      </c>
      <c r="C12" s="40">
        <v>40957</v>
      </c>
      <c r="D12" s="11"/>
      <c r="E12" s="12">
        <f t="shared" ref="E12:E13" si="0">$C12*D12</f>
        <v>0</v>
      </c>
      <c r="F12" s="39"/>
    </row>
    <row r="13" spans="1:6" x14ac:dyDescent="0.25">
      <c r="A13" s="14" t="s">
        <v>68</v>
      </c>
      <c r="B13" s="14" t="s">
        <v>67</v>
      </c>
      <c r="C13" s="40">
        <v>52545</v>
      </c>
      <c r="D13" s="11"/>
      <c r="E13" s="12">
        <f t="shared" si="0"/>
        <v>0</v>
      </c>
      <c r="F13" s="39"/>
    </row>
    <row r="14" spans="1:6" ht="18.75" x14ac:dyDescent="0.3">
      <c r="A14" s="71" t="s">
        <v>21</v>
      </c>
      <c r="B14" s="72"/>
      <c r="C14" s="72"/>
      <c r="D14" s="72"/>
      <c r="E14" s="73"/>
    </row>
    <row r="15" spans="1:6" ht="15.75" customHeight="1" x14ac:dyDescent="0.25">
      <c r="A15" s="37" t="s">
        <v>48</v>
      </c>
      <c r="B15" s="38"/>
      <c r="C15" s="79" t="s">
        <v>49</v>
      </c>
      <c r="D15" s="79"/>
      <c r="E15" s="15"/>
    </row>
    <row r="16" spans="1:6" ht="18.75" x14ac:dyDescent="0.3">
      <c r="A16" s="65" t="s">
        <v>93</v>
      </c>
      <c r="B16" s="66"/>
      <c r="C16" s="66"/>
      <c r="D16" s="66"/>
      <c r="E16" s="67"/>
    </row>
    <row r="17" spans="1:6" customFormat="1" x14ac:dyDescent="0.25">
      <c r="A17" s="44" t="s">
        <v>42</v>
      </c>
      <c r="B17" s="32" t="s">
        <v>7</v>
      </c>
      <c r="C17" s="32" t="s">
        <v>8</v>
      </c>
      <c r="D17" s="32" t="s">
        <v>9</v>
      </c>
      <c r="E17" s="33" t="s">
        <v>5</v>
      </c>
    </row>
    <row r="18" spans="1:6" customFormat="1" x14ac:dyDescent="0.25">
      <c r="A18" s="37" t="s">
        <v>95</v>
      </c>
      <c r="B18" s="42" t="s">
        <v>94</v>
      </c>
      <c r="C18" s="28">
        <v>272</v>
      </c>
      <c r="D18" s="29"/>
      <c r="E18" s="34">
        <f>IF(D18="Yes",$C18*SUM($D$9:$D$13),0)</f>
        <v>0</v>
      </c>
      <c r="F18" s="45"/>
    </row>
    <row r="19" spans="1:6" customFormat="1" x14ac:dyDescent="0.25">
      <c r="A19" s="41" t="s">
        <v>100</v>
      </c>
      <c r="B19" s="43" t="s">
        <v>96</v>
      </c>
      <c r="C19" s="28">
        <v>272</v>
      </c>
      <c r="D19" s="29"/>
      <c r="E19" s="34">
        <f t="shared" ref="E19:E22" si="1">IF(D19="Yes",$C19*SUM($D$9:$D$13),0)</f>
        <v>0</v>
      </c>
      <c r="F19" s="45"/>
    </row>
    <row r="20" spans="1:6" customFormat="1" x14ac:dyDescent="0.25">
      <c r="A20" s="41" t="s">
        <v>101</v>
      </c>
      <c r="B20" s="43" t="s">
        <v>97</v>
      </c>
      <c r="C20" s="28">
        <v>272</v>
      </c>
      <c r="D20" s="29"/>
      <c r="E20" s="34">
        <f t="shared" si="1"/>
        <v>0</v>
      </c>
      <c r="F20" s="45"/>
    </row>
    <row r="21" spans="1:6" customFormat="1" ht="15" customHeight="1" x14ac:dyDescent="0.25">
      <c r="A21" s="41" t="s">
        <v>102</v>
      </c>
      <c r="B21" s="43" t="s">
        <v>98</v>
      </c>
      <c r="C21" s="28">
        <v>225</v>
      </c>
      <c r="D21" s="29"/>
      <c r="E21" s="34">
        <f t="shared" si="1"/>
        <v>0</v>
      </c>
      <c r="F21" s="45"/>
    </row>
    <row r="22" spans="1:6" customFormat="1" x14ac:dyDescent="0.25">
      <c r="A22" s="37" t="s">
        <v>103</v>
      </c>
      <c r="B22" s="42" t="s">
        <v>99</v>
      </c>
      <c r="C22" s="28">
        <v>225</v>
      </c>
      <c r="D22" s="29"/>
      <c r="E22" s="34">
        <f t="shared" si="1"/>
        <v>0</v>
      </c>
      <c r="F22" s="45"/>
    </row>
    <row r="23" spans="1:6" customFormat="1" ht="18.75" x14ac:dyDescent="0.3">
      <c r="A23" s="65" t="s">
        <v>6</v>
      </c>
      <c r="B23" s="66"/>
      <c r="C23" s="66"/>
      <c r="D23" s="66"/>
      <c r="E23" s="67"/>
      <c r="F23" s="45"/>
    </row>
    <row r="24" spans="1:6" x14ac:dyDescent="0.25">
      <c r="A24" s="6" t="s">
        <v>22</v>
      </c>
      <c r="B24" s="7" t="s">
        <v>7</v>
      </c>
      <c r="C24" s="7" t="s">
        <v>8</v>
      </c>
      <c r="D24" s="7" t="s">
        <v>9</v>
      </c>
      <c r="E24" s="8" t="s">
        <v>5</v>
      </c>
    </row>
    <row r="25" spans="1:6" x14ac:dyDescent="0.25">
      <c r="A25" s="9" t="s">
        <v>24</v>
      </c>
      <c r="B25" s="16" t="s">
        <v>50</v>
      </c>
      <c r="C25" s="17" t="s">
        <v>104</v>
      </c>
      <c r="D25" s="11"/>
      <c r="E25" s="12">
        <f>IF(D25="YES","NC",0)</f>
        <v>0</v>
      </c>
      <c r="F25" s="39"/>
    </row>
    <row r="26" spans="1:6" x14ac:dyDescent="0.25">
      <c r="A26" s="9" t="s">
        <v>51</v>
      </c>
      <c r="B26" s="16" t="s">
        <v>52</v>
      </c>
      <c r="C26" s="17">
        <v>561</v>
      </c>
      <c r="D26" s="11"/>
      <c r="E26" s="12">
        <f>IF(D26="Yes",$C26*SUM($D$9:$D$13),0)</f>
        <v>0</v>
      </c>
      <c r="F26" s="39"/>
    </row>
    <row r="27" spans="1:6" x14ac:dyDescent="0.25">
      <c r="A27" s="9" t="s">
        <v>53</v>
      </c>
      <c r="B27" s="16" t="s">
        <v>69</v>
      </c>
      <c r="C27" s="17">
        <v>1008</v>
      </c>
      <c r="D27" s="11"/>
      <c r="E27" s="12">
        <f t="shared" ref="E27:E43" si="2">IF(D27="Yes",$C27*SUM($D$9:$D$13),0)</f>
        <v>0</v>
      </c>
      <c r="F27" s="39"/>
    </row>
    <row r="28" spans="1:6" x14ac:dyDescent="0.25">
      <c r="A28" s="9" t="s">
        <v>60</v>
      </c>
      <c r="B28" s="16" t="s">
        <v>61</v>
      </c>
      <c r="C28" s="17">
        <v>501</v>
      </c>
      <c r="D28" s="11"/>
      <c r="E28" s="12">
        <f t="shared" si="2"/>
        <v>0</v>
      </c>
      <c r="F28" s="39"/>
    </row>
    <row r="29" spans="1:6" x14ac:dyDescent="0.25">
      <c r="A29" s="18" t="s">
        <v>70</v>
      </c>
      <c r="B29" s="19" t="s">
        <v>71</v>
      </c>
      <c r="C29" s="20">
        <v>88</v>
      </c>
      <c r="D29" s="11"/>
      <c r="E29" s="12">
        <f t="shared" si="2"/>
        <v>0</v>
      </c>
      <c r="F29" s="39"/>
    </row>
    <row r="30" spans="1:6" x14ac:dyDescent="0.25">
      <c r="A30" s="18" t="s">
        <v>89</v>
      </c>
      <c r="B30" s="19" t="s">
        <v>90</v>
      </c>
      <c r="C30" s="20">
        <v>501</v>
      </c>
      <c r="D30" s="11"/>
      <c r="E30" s="12">
        <f t="shared" si="2"/>
        <v>0</v>
      </c>
      <c r="F30" s="39"/>
    </row>
    <row r="31" spans="1:6" x14ac:dyDescent="0.25">
      <c r="A31" s="18" t="s">
        <v>72</v>
      </c>
      <c r="B31" s="19" t="s">
        <v>73</v>
      </c>
      <c r="C31" s="20">
        <v>456</v>
      </c>
      <c r="D31" s="11"/>
      <c r="E31" s="12">
        <f t="shared" si="2"/>
        <v>0</v>
      </c>
      <c r="F31" s="39"/>
    </row>
    <row r="32" spans="1:6" x14ac:dyDescent="0.25">
      <c r="A32" s="18" t="s">
        <v>74</v>
      </c>
      <c r="B32" s="19" t="s">
        <v>75</v>
      </c>
      <c r="C32" s="20">
        <v>2756</v>
      </c>
      <c r="D32" s="11"/>
      <c r="E32" s="12">
        <f t="shared" si="2"/>
        <v>0</v>
      </c>
      <c r="F32" s="39"/>
    </row>
    <row r="33" spans="1:6" x14ac:dyDescent="0.25">
      <c r="A33" s="18" t="s">
        <v>54</v>
      </c>
      <c r="B33" s="19" t="s">
        <v>55</v>
      </c>
      <c r="C33" s="20">
        <v>640</v>
      </c>
      <c r="D33" s="11"/>
      <c r="E33" s="12">
        <f t="shared" si="2"/>
        <v>0</v>
      </c>
      <c r="F33" s="39"/>
    </row>
    <row r="34" spans="1:6" x14ac:dyDescent="0.25">
      <c r="A34" s="9" t="s">
        <v>56</v>
      </c>
      <c r="B34" s="16" t="s">
        <v>57</v>
      </c>
      <c r="C34" s="17">
        <v>133</v>
      </c>
      <c r="D34" s="11"/>
      <c r="E34" s="12">
        <f t="shared" si="2"/>
        <v>0</v>
      </c>
      <c r="F34" s="39"/>
    </row>
    <row r="35" spans="1:6" x14ac:dyDescent="0.25">
      <c r="A35" s="9" t="s">
        <v>58</v>
      </c>
      <c r="B35" s="16" t="s">
        <v>59</v>
      </c>
      <c r="C35" s="17">
        <v>253</v>
      </c>
      <c r="D35" s="11"/>
      <c r="E35" s="12">
        <f t="shared" si="2"/>
        <v>0</v>
      </c>
      <c r="F35" s="39"/>
    </row>
    <row r="36" spans="1:6" x14ac:dyDescent="0.25">
      <c r="A36" s="9" t="s">
        <v>76</v>
      </c>
      <c r="B36" s="16" t="s">
        <v>77</v>
      </c>
      <c r="C36" s="17">
        <v>88</v>
      </c>
      <c r="D36" s="11"/>
      <c r="E36" s="12">
        <f t="shared" si="2"/>
        <v>0</v>
      </c>
      <c r="F36" s="39"/>
    </row>
    <row r="37" spans="1:6" x14ac:dyDescent="0.25">
      <c r="A37" s="9" t="s">
        <v>78</v>
      </c>
      <c r="B37" s="16" t="s">
        <v>79</v>
      </c>
      <c r="C37" s="17">
        <v>456</v>
      </c>
      <c r="D37" s="11"/>
      <c r="E37" s="12">
        <f t="shared" si="2"/>
        <v>0</v>
      </c>
      <c r="F37" s="39"/>
    </row>
    <row r="38" spans="1:6" x14ac:dyDescent="0.25">
      <c r="A38" s="9" t="s">
        <v>80</v>
      </c>
      <c r="B38" s="16" t="s">
        <v>81</v>
      </c>
      <c r="C38" s="17">
        <v>180</v>
      </c>
      <c r="D38" s="11"/>
      <c r="E38" s="12">
        <f>IF(D38="Yes",$C38*SUM($D$9:$D$13),0)</f>
        <v>0</v>
      </c>
      <c r="F38" s="39"/>
    </row>
    <row r="39" spans="1:6" x14ac:dyDescent="0.25">
      <c r="A39" s="9" t="s">
        <v>82</v>
      </c>
      <c r="B39" s="16" t="s">
        <v>83</v>
      </c>
      <c r="C39" s="17">
        <v>317</v>
      </c>
      <c r="D39" s="11"/>
      <c r="E39" s="12">
        <f t="shared" si="2"/>
        <v>0</v>
      </c>
      <c r="F39" s="39"/>
    </row>
    <row r="40" spans="1:6" x14ac:dyDescent="0.25">
      <c r="A40" s="9" t="s">
        <v>86</v>
      </c>
      <c r="B40" s="16" t="s">
        <v>87</v>
      </c>
      <c r="C40" s="17">
        <v>92</v>
      </c>
      <c r="D40" s="11"/>
      <c r="E40" s="12">
        <f t="shared" si="2"/>
        <v>0</v>
      </c>
      <c r="F40" s="39"/>
    </row>
    <row r="41" spans="1:6" x14ac:dyDescent="0.25">
      <c r="A41" s="9" t="s">
        <v>85</v>
      </c>
      <c r="B41" s="16" t="s">
        <v>84</v>
      </c>
      <c r="C41" s="17">
        <v>193</v>
      </c>
      <c r="D41" s="11"/>
      <c r="E41" s="12">
        <f t="shared" si="2"/>
        <v>0</v>
      </c>
      <c r="F41" s="39"/>
    </row>
    <row r="42" spans="1:6" ht="30" x14ac:dyDescent="0.25">
      <c r="A42" s="9" t="s">
        <v>92</v>
      </c>
      <c r="B42" s="16" t="s">
        <v>91</v>
      </c>
      <c r="C42" s="17">
        <v>544</v>
      </c>
      <c r="D42" s="11"/>
      <c r="E42" s="12">
        <f t="shared" si="2"/>
        <v>0</v>
      </c>
      <c r="F42" s="39"/>
    </row>
    <row r="43" spans="1:6" x14ac:dyDescent="0.25">
      <c r="A43" s="9" t="s">
        <v>62</v>
      </c>
      <c r="B43" s="16" t="s">
        <v>63</v>
      </c>
      <c r="C43" s="17">
        <v>225</v>
      </c>
      <c r="D43" s="11"/>
      <c r="E43" s="12">
        <f t="shared" si="2"/>
        <v>0</v>
      </c>
      <c r="F43" s="39"/>
    </row>
    <row r="44" spans="1:6" x14ac:dyDescent="0.25">
      <c r="A44" s="63" t="s">
        <v>17</v>
      </c>
      <c r="B44" s="64"/>
      <c r="C44" s="64"/>
      <c r="D44" s="10" t="s">
        <v>11</v>
      </c>
      <c r="E44" s="21">
        <f>IF(SUM(D9:D13)=0,0,SUM(E9:E43)/SUM(D9:D13))</f>
        <v>0</v>
      </c>
      <c r="F44" s="39"/>
    </row>
    <row r="45" spans="1:6" ht="18.75" x14ac:dyDescent="0.3">
      <c r="A45" s="74" t="s">
        <v>15</v>
      </c>
      <c r="B45" s="75"/>
      <c r="C45" s="75"/>
      <c r="D45" s="75"/>
      <c r="E45" s="76"/>
      <c r="F45" s="39"/>
    </row>
    <row r="46" spans="1:6" x14ac:dyDescent="0.25">
      <c r="A46" s="77" t="s">
        <v>16</v>
      </c>
      <c r="B46" s="78"/>
      <c r="C46" s="78"/>
      <c r="D46" s="78"/>
      <c r="E46" s="12">
        <f>ROUND(0.0035*E44,2)</f>
        <v>0</v>
      </c>
      <c r="F46" s="39"/>
    </row>
    <row r="47" spans="1:6" x14ac:dyDescent="0.25">
      <c r="A47" s="77" t="s">
        <v>35</v>
      </c>
      <c r="B47" s="78"/>
      <c r="C47" s="78"/>
      <c r="D47" s="78"/>
      <c r="E47" s="12">
        <v>11.25</v>
      </c>
      <c r="F47" s="39"/>
    </row>
    <row r="48" spans="1:6" x14ac:dyDescent="0.25">
      <c r="A48" s="77" t="s">
        <v>23</v>
      </c>
      <c r="B48" s="78"/>
      <c r="C48" s="78"/>
      <c r="D48" s="78"/>
      <c r="E48" s="12">
        <v>20</v>
      </c>
      <c r="F48" s="39"/>
    </row>
    <row r="49" spans="1:6" x14ac:dyDescent="0.25">
      <c r="A49" s="63" t="s">
        <v>18</v>
      </c>
      <c r="B49" s="64"/>
      <c r="C49" s="64"/>
      <c r="D49" s="10" t="s">
        <v>11</v>
      </c>
      <c r="E49" s="12">
        <f>IF(SUM(E44:E48)&lt;100,0,SUM(E44:E48))</f>
        <v>0</v>
      </c>
      <c r="F49" s="39"/>
    </row>
    <row r="50" spans="1:6" x14ac:dyDescent="0.25">
      <c r="A50" s="63" t="s">
        <v>19</v>
      </c>
      <c r="B50" s="64"/>
      <c r="C50" s="64"/>
      <c r="D50" s="10" t="str">
        <f>IF(SUM(D9:D12)=0,"",IF(SUM(D9:D12)=1,"1 Vehicle",SUM(D9:D12)&amp;" Vehicles"))</f>
        <v/>
      </c>
      <c r="E50" s="12">
        <f>E49*SUM(D9:D13)</f>
        <v>0</v>
      </c>
      <c r="F50" s="39"/>
    </row>
    <row r="51" spans="1:6" ht="18.75" x14ac:dyDescent="0.3">
      <c r="A51" s="74" t="s">
        <v>28</v>
      </c>
      <c r="B51" s="75"/>
      <c r="C51" s="75"/>
      <c r="D51" s="75"/>
      <c r="E51" s="76"/>
    </row>
    <row r="52" spans="1:6" x14ac:dyDescent="0.25">
      <c r="A52" s="22" t="s">
        <v>37</v>
      </c>
      <c r="B52" s="85"/>
      <c r="C52" s="85"/>
      <c r="D52" s="23" t="s">
        <v>29</v>
      </c>
      <c r="E52" s="26"/>
    </row>
    <row r="53" spans="1:6" x14ac:dyDescent="0.25">
      <c r="A53" s="22" t="s">
        <v>30</v>
      </c>
      <c r="B53" s="85"/>
      <c r="C53" s="85"/>
      <c r="D53" s="23" t="s">
        <v>38</v>
      </c>
      <c r="E53" s="27"/>
    </row>
    <row r="54" spans="1:6" x14ac:dyDescent="0.25">
      <c r="A54" s="22" t="s">
        <v>31</v>
      </c>
      <c r="B54" s="86"/>
      <c r="C54" s="87"/>
      <c r="D54" s="23" t="s">
        <v>32</v>
      </c>
      <c r="E54" s="26"/>
    </row>
    <row r="55" spans="1:6" ht="18.75" x14ac:dyDescent="0.3">
      <c r="A55" s="74" t="s">
        <v>33</v>
      </c>
      <c r="B55" s="75"/>
      <c r="C55" s="75"/>
      <c r="D55" s="75"/>
      <c r="E55" s="76"/>
    </row>
    <row r="56" spans="1:6" x14ac:dyDescent="0.25">
      <c r="A56" s="24" t="s">
        <v>64</v>
      </c>
      <c r="B56" s="80" t="s">
        <v>43</v>
      </c>
      <c r="C56" s="80"/>
      <c r="D56" s="35" t="s">
        <v>34</v>
      </c>
      <c r="E56" s="36">
        <v>310010875</v>
      </c>
    </row>
    <row r="57" spans="1:6" x14ac:dyDescent="0.25">
      <c r="A57" s="22" t="s">
        <v>30</v>
      </c>
      <c r="B57" s="81" t="s">
        <v>44</v>
      </c>
      <c r="C57" s="81"/>
      <c r="D57" s="81"/>
      <c r="E57" s="82"/>
    </row>
    <row r="58" spans="1:6" ht="15.75" thickBot="1" x14ac:dyDescent="0.3">
      <c r="A58" s="25" t="s">
        <v>31</v>
      </c>
      <c r="B58" s="83" t="s">
        <v>45</v>
      </c>
      <c r="C58" s="83"/>
      <c r="D58" s="83"/>
      <c r="E58" s="84"/>
    </row>
    <row r="59" spans="1:6" ht="15.75" thickTop="1" x14ac:dyDescent="0.25"/>
  </sheetData>
  <sheetProtection algorithmName="SHA-512" hashValue="hnLHdX4gitnmx8/i+qlO/Y4S1tUEn/uwQ6sy/0lzHzPbHqtJsjub8zLULNWAeBkuXQj7r8ki68YsODgfkZ+y+g==" saltValue="Z93ijIOWY6OysFgMoRCVZg==" spinCount="100000" sheet="1" formatColumns="0" formatRows="0"/>
  <mergeCells count="26">
    <mergeCell ref="B56:C56"/>
    <mergeCell ref="B57:E57"/>
    <mergeCell ref="B58:E58"/>
    <mergeCell ref="A51:E51"/>
    <mergeCell ref="B52:C52"/>
    <mergeCell ref="B53:C53"/>
    <mergeCell ref="B54:C54"/>
    <mergeCell ref="A55:E55"/>
    <mergeCell ref="A49:C49"/>
    <mergeCell ref="A50:C50"/>
    <mergeCell ref="A16:E16"/>
    <mergeCell ref="A10:E10"/>
    <mergeCell ref="A44:C44"/>
    <mergeCell ref="A14:E14"/>
    <mergeCell ref="A45:E45"/>
    <mergeCell ref="A46:D46"/>
    <mergeCell ref="A47:D47"/>
    <mergeCell ref="A48:D48"/>
    <mergeCell ref="C15:D15"/>
    <mergeCell ref="A23:E23"/>
    <mergeCell ref="A7:E7"/>
    <mergeCell ref="A1:E1"/>
    <mergeCell ref="A2:E2"/>
    <mergeCell ref="A3:E3"/>
    <mergeCell ref="D6:E6"/>
    <mergeCell ref="A4:E4"/>
  </mergeCells>
  <dataValidations count="2">
    <dataValidation type="list" allowBlank="1" showInputMessage="1" showErrorMessage="1" sqref="D25:D43 D18:D22">
      <formula1>"Yes, "</formula1>
    </dataValidation>
    <dataValidation type="custom" allowBlank="1" showInputMessage="1" showErrorMessage="1" error="Only one vehicle configuration may be used on each spreadsheet." sqref="D9">
      <formula1>IF(SUM(D12:D13)=0,TRUE,FALSE)</formula1>
    </dataValidation>
  </dataValidations>
  <pageMargins left="0.7" right="0.7" top="0.75" bottom="0.75" header="0.3" footer="0.3"/>
  <pageSetup scale="91" fitToHeight="0" orientation="portrait" r:id="rId1"/>
  <headerFooter>
    <oddHeader xml:space="preserve">&amp;CPO# ____________________________&amp;R3/21/2025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2025-03-21T16:38:03Z</cp:lastPrinted>
  <dcterms:created xsi:type="dcterms:W3CDTF">2016-08-11T20:23:26Z</dcterms:created>
  <dcterms:modified xsi:type="dcterms:W3CDTF">2025-03-21T19:37:09Z</dcterms:modified>
</cp:coreProperties>
</file>