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ACD3B362-C9A9-41B3-8602-DE56E85B117F}" xr6:coauthVersionLast="47" xr6:coauthVersionMax="47" xr10:uidLastSave="{00000000-0000-0000-0000-000000000000}"/>
  <bookViews>
    <workbookView xWindow="-28920" yWindow="-120" windowWidth="29040" windowHeight="15720" xr2:uid="{00000000-000D-0000-FFFF-FFFF00000000}"/>
  </bookViews>
  <sheets>
    <sheet name="Line 58-Tahoe"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1" l="1"/>
  <c r="E17" i="1" l="1"/>
  <c r="E26" i="1"/>
  <c r="E25" i="1"/>
  <c r="E24" i="1"/>
  <c r="E23" i="1"/>
  <c r="E22" i="1"/>
  <c r="E20" i="1"/>
  <c r="E19" i="1"/>
  <c r="E18" i="1"/>
  <c r="E16" i="1"/>
  <c r="E10" i="1"/>
  <c r="E7" i="1"/>
  <c r="E27" i="1" l="1"/>
  <c r="E29" i="1" s="1"/>
  <c r="E32" i="1" s="1"/>
  <c r="E33" i="1" s="1"/>
</calcChain>
</file>

<file path=xl/sharedStrings.xml><?xml version="1.0" encoding="utf-8"?>
<sst xmlns="http://schemas.openxmlformats.org/spreadsheetml/2006/main" count="87" uniqueCount="78">
  <si>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</si>
  <si>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</si>
  <si>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</si>
  <si>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</si>
  <si>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</si>
  <si>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</si>
  <si>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</si>
  <si>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Gerry Lane Chevrolet</t>
  </si>
  <si>
    <t>Base Vehicle</t>
  </si>
  <si>
    <t>Vehicle Description</t>
  </si>
  <si>
    <t>Order Code</t>
  </si>
  <si>
    <t>Unit Price</t>
  </si>
  <si>
    <t>Quantity</t>
  </si>
  <si>
    <t>Extended Price</t>
  </si>
  <si>
    <t>RWD with 5.3L EcoTec3 V8 Engine</t>
  </si>
  <si>
    <t>Optional Configurations</t>
  </si>
  <si>
    <t>Description</t>
  </si>
  <si>
    <t>4WD with 5.3L EcoTec3 V8 Engine</t>
  </si>
  <si>
    <t>Available Exterior Colors</t>
  </si>
  <si>
    <t>(GAZ) Summit White</t>
  </si>
  <si>
    <t>(GBA) Black</t>
  </si>
  <si>
    <t>Optional Equipment</t>
  </si>
  <si>
    <t>Option Description</t>
  </si>
  <si>
    <t>Option Code</t>
  </si>
  <si>
    <t>Option Unit Price</t>
  </si>
  <si>
    <t>Add Option</t>
  </si>
  <si>
    <t>Cloth Front 40/20/40 Individual Seats</t>
  </si>
  <si>
    <t>AZ3</t>
  </si>
  <si>
    <t>NC</t>
  </si>
  <si>
    <t>Cloth Bucket Seats with Console</t>
  </si>
  <si>
    <t>Content Theft Alarm Disable</t>
  </si>
  <si>
    <t>UTQ</t>
  </si>
  <si>
    <t>Carpet Floor Covering</t>
  </si>
  <si>
    <t>B30</t>
  </si>
  <si>
    <t>Cargo Security Shade</t>
  </si>
  <si>
    <t>VRS</t>
  </si>
  <si>
    <t>Delete Daytime Running Lamps and Automatic Headlamps</t>
  </si>
  <si>
    <t>9G8</t>
  </si>
  <si>
    <t>Non-Tinted Glass</t>
  </si>
  <si>
    <t>AKP</t>
  </si>
  <si>
    <t>Recovery Hooks</t>
  </si>
  <si>
    <t>V76</t>
  </si>
  <si>
    <t>Remote Vehicle Start</t>
  </si>
  <si>
    <t>BTV</t>
  </si>
  <si>
    <t>Cost for Each Vehicle Plus Options</t>
  </si>
  <si>
    <t>1 EA</t>
  </si>
  <si>
    <t>Additional Costs</t>
  </si>
  <si>
    <t>0.35% Contract Administrative Fee</t>
  </si>
  <si>
    <t>LA DEQ Waste Tire Fee (5 tires X $2.25 each)</t>
  </si>
  <si>
    <t>LA Safety Inspection Sticker - 1 Year</t>
  </si>
  <si>
    <t>Total Cost for Each Vehicle</t>
  </si>
  <si>
    <t>Total Cost for All Vehicles</t>
  </si>
  <si>
    <t/>
  </si>
  <si>
    <t>Agency  Information</t>
  </si>
  <si>
    <t>Delivery Point of Contact Name:</t>
  </si>
  <si>
    <t>LPAA Approval No</t>
  </si>
  <si>
    <t>Phone:</t>
  </si>
  <si>
    <t>Requisition No</t>
  </si>
  <si>
    <t>Email:</t>
  </si>
  <si>
    <t>Shopping Cart</t>
  </si>
  <si>
    <t>Vendor Information</t>
  </si>
  <si>
    <t>Eric Meyers</t>
  </si>
  <si>
    <t xml:space="preserve">Vendor No. </t>
  </si>
  <si>
    <t>225-268-7160</t>
  </si>
  <si>
    <t>eric.meyers@gerrylane.com</t>
  </si>
  <si>
    <t>A50</t>
  </si>
  <si>
    <t>90-120 days</t>
  </si>
  <si>
    <t>CK10706-1FL</t>
  </si>
  <si>
    <t>STD</t>
  </si>
  <si>
    <t>5Y1</t>
  </si>
  <si>
    <t>Front Center Seat (20%) delete</t>
  </si>
  <si>
    <t>Safety and Alert Package</t>
  </si>
  <si>
    <t>PQA</t>
  </si>
  <si>
    <t>Chevrolet Tahoe</t>
  </si>
  <si>
    <t>CC10706-1FL</t>
  </si>
  <si>
    <t>(G6M) Dark Ash</t>
  </si>
  <si>
    <t>(GXD) Sterling Gray</t>
  </si>
  <si>
    <t>PO#____________________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</si>
</sst>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9"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84">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4" xfId="0" applyFill="1" applyBorder="1" applyAlignment="1" applyProtection="1">
      <alignment horizontal="center" wrapText="1"/>
      <protection locked="0"/>
    </xf>
    <xf numFmtId="0" fontId="0" fillId="0" borderId="5" xfId="0" applyBorder="1" applyAlignment="1" applyProtection="1">
      <alignment horizontal="center"/>
      <protection hidden="1"/>
    </xf>
    <xf numFmtId="44" fontId="0" fillId="0" borderId="5" xfId="1" applyFont="1" applyBorder="1" applyAlignment="1" applyProtection="1">
      <alignment horizontal="right"/>
      <protection hidden="1"/>
    </xf>
    <xf numFmtId="44" fontId="0" fillId="0" borderId="6" xfId="0" applyNumberFormat="1" applyBorder="1" applyAlignment="1" applyProtection="1">
      <alignment horizontal="center"/>
      <protection hidden="1"/>
    </xf>
    <xf numFmtId="0" fontId="0" fillId="4" borderId="4" xfId="0" applyFill="1" applyBorder="1" applyAlignment="1" applyProtection="1">
      <alignment wrapText="1"/>
      <protection hidden="1"/>
    </xf>
    <xf numFmtId="0" fontId="0" fillId="4" borderId="5" xfId="0" applyFill="1" applyBorder="1" applyAlignment="1" applyProtection="1">
      <alignment horizontal="center"/>
      <protection hidden="1"/>
    </xf>
    <xf numFmtId="44" fontId="0" fillId="4" borderId="5" xfId="1" applyFont="1" applyFill="1" applyBorder="1" applyAlignment="1" applyProtection="1">
      <protection hidden="1"/>
    </xf>
    <xf numFmtId="44" fontId="0" fillId="4" borderId="6" xfId="0" applyNumberFormat="1" applyFill="1" applyBorder="1" applyProtection="1">
      <protection hidden="1"/>
    </xf>
    <xf numFmtId="0" fontId="0" fillId="4" borderId="0" xfId="0" applyFill="1"/>
    <xf numFmtId="44" fontId="0" fillId="0" borderId="5" xfId="1" applyFont="1" applyFill="1" applyBorder="1" applyAlignment="1" applyProtection="1">
      <protection hidden="1"/>
    </xf>
    <xf numFmtId="0" fontId="0" fillId="5" borderId="5" xfId="0" applyFill="1" applyBorder="1" applyAlignment="1" applyProtection="1">
      <alignment horizontal="center" wrapText="1"/>
      <protection locked="0"/>
    </xf>
    <xf numFmtId="44" fontId="0" fillId="0" borderId="5" xfId="1" applyFont="1" applyFill="1" applyBorder="1" applyProtection="1">
      <protection hidden="1"/>
    </xf>
    <xf numFmtId="0" fontId="0" fillId="0" borderId="13" xfId="0" applyBorder="1" applyAlignment="1" applyProtection="1">
      <alignment horizontal="center" wrapText="1"/>
      <protection hidden="1"/>
    </xf>
    <xf numFmtId="0" fontId="0" fillId="0" borderId="4" xfId="0" applyBorder="1" applyAlignment="1" applyProtection="1">
      <alignment horizontal="center" wrapText="1"/>
      <protection hidden="1"/>
    </xf>
    <xf numFmtId="0" fontId="4" fillId="3" borderId="5" xfId="0" applyFont="1" applyFill="1" applyBorder="1" applyAlignment="1" applyProtection="1">
      <alignment horizontal="center"/>
      <protection hidden="1"/>
    </xf>
    <xf numFmtId="0" fontId="0" fillId="0" borderId="4" xfId="0" applyBorder="1" applyProtection="1">
      <protection hidden="1"/>
    </xf>
    <xf numFmtId="0" fontId="0" fillId="0" borderId="18" xfId="0" applyBorder="1" applyAlignment="1" applyProtection="1">
      <alignment horizontal="centerContinuous" wrapText="1"/>
      <protection hidden="1"/>
    </xf>
    <xf numFmtId="0" fontId="0" fillId="0" borderId="19" xfId="0"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5" borderId="0" xfId="0" applyFill="1" applyAlignment="1" applyProtection="1">
      <alignment horizontal="centerContinuous" wrapText="1"/>
      <protection locked="0"/>
    </xf>
    <xf numFmtId="164" fontId="0" fillId="0" borderId="0" xfId="0" applyNumberFormat="1" applyAlignment="1">
      <alignment horizontal="centerContinuous"/>
    </xf>
    <xf numFmtId="164" fontId="0" fillId="0" borderId="0" xfId="0" applyNumberFormat="1"/>
    <xf numFmtId="0" fontId="8" fillId="3" borderId="15" xfId="0" applyFont="1" applyFill="1" applyBorder="1" applyAlignment="1" applyProtection="1">
      <alignment horizontal="centerContinuous"/>
      <protection hidden="1"/>
    </xf>
    <xf numFmtId="0" fontId="8" fillId="3" borderId="21" xfId="0" applyFont="1" applyFill="1" applyBorder="1" applyAlignment="1" applyProtection="1">
      <alignment horizontal="centerContinuous"/>
      <protection hidden="1"/>
    </xf>
    <xf numFmtId="0" fontId="2" fillId="0" borderId="25" xfId="0" applyFont="1" applyBorder="1" applyAlignment="1">
      <alignment horizontal="right"/>
    </xf>
    <xf numFmtId="0" fontId="0" fillId="0" borderId="16" xfId="0" applyBorder="1" applyAlignment="1">
      <alignment horizontal="centerContinuous"/>
    </xf>
    <xf numFmtId="0" fontId="0" fillId="0" borderId="16" xfId="0" applyBorder="1"/>
    <xf numFmtId="0" fontId="2" fillId="0" borderId="21" xfId="0" applyFont="1" applyBorder="1" applyAlignment="1">
      <alignment horizontal="center"/>
    </xf>
    <xf numFmtId="0" fontId="0" fillId="0" borderId="26" xfId="0" applyBorder="1" applyAlignment="1">
      <alignment horizontal="right"/>
    </xf>
    <xf numFmtId="164" fontId="0" fillId="0" borderId="24" xfId="0" applyNumberFormat="1" applyBorder="1"/>
    <xf numFmtId="0" fontId="0" fillId="0" borderId="27" xfId="0" applyBorder="1" applyAlignment="1">
      <alignment horizontal="right"/>
    </xf>
    <xf numFmtId="0" fontId="0" fillId="0" borderId="8" xfId="0" applyBorder="1" applyAlignment="1">
      <alignment horizontal="centerContinuous"/>
    </xf>
    <xf numFmtId="0" fontId="0" fillId="0" borderId="8" xfId="0" applyBorder="1"/>
    <xf numFmtId="0" fontId="0" fillId="0" borderId="23" xfId="0" applyBorder="1"/>
    <xf numFmtId="0" fontId="8" fillId="3" borderId="18"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protection hidden="1"/>
    </xf>
    <xf numFmtId="0" fontId="8" fillId="3" borderId="19"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0" fillId="0" borderId="25" xfId="0" applyBorder="1" applyAlignment="1">
      <alignment horizontal="right"/>
    </xf>
    <xf numFmtId="0" fontId="0" fillId="5" borderId="16" xfId="0" applyFill="1" applyBorder="1" applyAlignment="1" applyProtection="1">
      <alignment horizontal="centerContinuous" wrapText="1"/>
      <protection locked="0"/>
    </xf>
    <xf numFmtId="0" fontId="0" fillId="5" borderId="21" xfId="0" applyFill="1" applyBorder="1" applyAlignment="1">
      <alignment horizontal="left"/>
    </xf>
    <xf numFmtId="0" fontId="0" fillId="5" borderId="24" xfId="0" applyFill="1" applyBorder="1" applyAlignment="1">
      <alignment horizontal="left"/>
    </xf>
    <xf numFmtId="0" fontId="0" fillId="0" borderId="28" xfId="0" applyBorder="1" applyAlignment="1" applyProtection="1">
      <alignment horizontal="centerContinuous"/>
      <protection hidden="1"/>
    </xf>
    <xf numFmtId="0" fontId="0" fillId="0" borderId="20" xfId="0" applyBorder="1" applyProtection="1">
      <protection hidden="1"/>
    </xf>
    <xf numFmtId="44" fontId="0" fillId="0" borderId="22" xfId="0" applyNumberFormat="1" applyBorder="1" applyProtection="1">
      <protection hidden="1"/>
    </xf>
    <xf numFmtId="0" fontId="8" fillId="3" borderId="25" xfId="0" applyFont="1" applyFill="1" applyBorder="1" applyAlignment="1" applyProtection="1">
      <alignment horizontal="centerContinuous"/>
      <protection hidden="1"/>
    </xf>
    <xf numFmtId="0" fontId="8" fillId="3" borderId="16" xfId="0" applyFont="1" applyFill="1" applyBorder="1" applyAlignment="1" applyProtection="1">
      <alignment horizontal="centerContinuous"/>
      <protection hidden="1"/>
    </xf>
    <xf numFmtId="0" fontId="8" fillId="3" borderId="20"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5" fillId="4" borderId="5" xfId="0" applyFont="1" applyFill="1" applyBorder="1" applyAlignment="1" applyProtection="1">
      <alignment wrapText="1"/>
      <protection hidden="1"/>
    </xf>
    <xf numFmtId="0" fontId="2" fillId="0" borderId="14" xfId="0" applyFont="1" applyBorder="1" applyAlignment="1" applyProtection="1">
      <alignment horizontal="center"/>
      <protection hidden="1"/>
    </xf>
    <xf numFmtId="0" fontId="2" fillId="0" borderId="27" xfId="0" applyFont="1" applyBorder="1" applyAlignment="1" applyProtection="1">
      <alignment horizontal="centerContinuous"/>
      <protection hidden="1"/>
    </xf>
    <xf numFmtId="0" fontId="2" fillId="0" borderId="23" xfId="0" applyFont="1" applyBorder="1" applyAlignment="1" applyProtection="1">
      <alignment horizontal="centerContinuous"/>
      <protection hidden="1"/>
    </xf>
    <xf numFmtId="0" fontId="6" fillId="0" borderId="18" xfId="0" applyFont="1" applyBorder="1" applyAlignment="1" applyProtection="1">
      <alignment horizontal="center"/>
      <protection hidden="1"/>
    </xf>
    <xf numFmtId="0" fontId="2" fillId="0" borderId="0" xfId="0" applyFont="1"/>
    <xf numFmtId="14" fontId="2" fillId="0" borderId="0" xfId="0" applyNumberFormat="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1"/>
  <sheetViews>
    <sheetView tabSelected="1" view="pageLayout" zoomScaleNormal="100" workbookViewId="0">
      <selection activeCell="E7" sqref="E7"/>
    </sheetView>
  </sheetViews>
  <sheetFormatPr defaultRowHeight="15" x14ac:dyDescent="0.25"/>
  <cols>
    <col min="1" max="1" width="33.7109375" customWidth="1"/>
    <col min="2" max="2" width="14.28515625" customWidth="1"/>
    <col min="3" max="3" width="16.7109375" customWidth="1"/>
    <col min="4" max="4" width="17.28515625" bestFit="1" customWidth="1"/>
    <col min="5" max="5" width="16.7109375" customWidth="1"/>
  </cols>
  <sheetData>
    <row r="1" spans="1:5" s="82" customFormat="1" ht="15.75" thickBot="1" x14ac:dyDescent="0.3">
      <c r="A1" s="82" t="s">
        <v>77</v>
      </c>
      <c r="E1" s="83">
        <v>45566</v>
      </c>
    </row>
    <row r="2" spans="1:5" ht="27.2" customHeight="1" thickTop="1" x14ac:dyDescent="0.3">
      <c r="A2" s="74" t="s">
        <v>0</v>
      </c>
      <c r="B2" s="75"/>
      <c r="C2" s="75"/>
      <c r="D2" s="75"/>
      <c r="E2" s="76"/>
    </row>
    <row r="3" spans="1:5" ht="21" x14ac:dyDescent="0.35">
      <c r="A3" s="81" t="s">
        <v>73</v>
      </c>
      <c r="B3" s="1" t="s">
        <v>3</v>
      </c>
      <c r="C3" s="2">
        <v>58</v>
      </c>
      <c r="D3" s="3" t="s">
        <v>4</v>
      </c>
      <c r="E3" s="3" t="s">
        <v>66</v>
      </c>
    </row>
    <row r="4" spans="1:5" x14ac:dyDescent="0.25">
      <c r="A4" s="78" t="s">
        <v>5</v>
      </c>
      <c r="B4" s="78">
        <v>4400023794</v>
      </c>
      <c r="C4" s="78" t="s">
        <v>6</v>
      </c>
      <c r="D4" s="79" t="s">
        <v>7</v>
      </c>
      <c r="E4" s="80"/>
    </row>
    <row r="5" spans="1:5" ht="21" customHeight="1" x14ac:dyDescent="0.35">
      <c r="A5" s="71" t="s">
        <v>8</v>
      </c>
      <c r="B5" s="72"/>
      <c r="C5" s="72"/>
      <c r="D5" s="72"/>
      <c r="E5" s="73"/>
    </row>
    <row r="6" spans="1:5" x14ac:dyDescent="0.25">
      <c r="A6" s="4" t="s">
        <v>9</v>
      </c>
      <c r="B6" s="5" t="s">
        <v>10</v>
      </c>
      <c r="C6" s="5" t="s">
        <v>11</v>
      </c>
      <c r="D6" s="5" t="s">
        <v>12</v>
      </c>
      <c r="E6" s="6" t="s">
        <v>13</v>
      </c>
    </row>
    <row r="7" spans="1:5" x14ac:dyDescent="0.25">
      <c r="A7" s="7" t="s">
        <v>14</v>
      </c>
      <c r="B7" s="8" t="s">
        <v>74</v>
      </c>
      <c r="C7" s="23">
        <v>57336</v>
      </c>
      <c r="D7" s="9"/>
      <c r="E7" s="10">
        <f>$C7*D7</f>
        <v>0</v>
      </c>
    </row>
    <row r="8" spans="1:5" ht="18.75" customHeight="1" x14ac:dyDescent="0.3">
      <c r="A8" s="68" t="s">
        <v>15</v>
      </c>
      <c r="B8" s="69"/>
      <c r="C8" s="69"/>
      <c r="D8" s="69"/>
      <c r="E8" s="70"/>
    </row>
    <row r="9" spans="1:5" x14ac:dyDescent="0.25">
      <c r="A9" s="11" t="s">
        <v>16</v>
      </c>
      <c r="B9" s="5" t="s">
        <v>10</v>
      </c>
      <c r="C9" s="5" t="s">
        <v>11</v>
      </c>
      <c r="D9" s="5" t="s">
        <v>12</v>
      </c>
      <c r="E9" s="6" t="s">
        <v>13</v>
      </c>
    </row>
    <row r="10" spans="1:5" x14ac:dyDescent="0.25">
      <c r="A10" s="7" t="s">
        <v>17</v>
      </c>
      <c r="B10" s="8" t="s">
        <v>67</v>
      </c>
      <c r="C10" s="23">
        <v>63863.4</v>
      </c>
      <c r="D10" s="9"/>
      <c r="E10" s="10">
        <f>$C10*D10</f>
        <v>0</v>
      </c>
    </row>
    <row r="11" spans="1:5" ht="18.75" customHeight="1" x14ac:dyDescent="0.3">
      <c r="A11" s="65" t="s">
        <v>18</v>
      </c>
      <c r="B11" s="66"/>
      <c r="C11" s="66"/>
      <c r="D11" s="66"/>
      <c r="E11" s="67"/>
    </row>
    <row r="12" spans="1:5" x14ac:dyDescent="0.25">
      <c r="A12" s="24" t="s">
        <v>75</v>
      </c>
      <c r="B12" s="12"/>
      <c r="C12" s="28" t="s">
        <v>20</v>
      </c>
      <c r="D12" s="29"/>
      <c r="E12" s="12"/>
    </row>
    <row r="13" spans="1:5" ht="14.45" customHeight="1" x14ac:dyDescent="0.25">
      <c r="A13" s="25" t="s">
        <v>76</v>
      </c>
      <c r="B13" s="22"/>
      <c r="C13" s="28" t="s">
        <v>19</v>
      </c>
      <c r="D13" s="29"/>
      <c r="E13" s="22"/>
    </row>
    <row r="14" spans="1:5" ht="18.75" x14ac:dyDescent="0.3">
      <c r="A14" s="63" t="s">
        <v>21</v>
      </c>
      <c r="B14" s="49"/>
      <c r="C14" s="49"/>
      <c r="D14" s="49"/>
      <c r="E14" s="64"/>
    </row>
    <row r="15" spans="1:5" x14ac:dyDescent="0.25">
      <c r="A15" s="4" t="s">
        <v>22</v>
      </c>
      <c r="B15" s="5" t="s">
        <v>23</v>
      </c>
      <c r="C15" s="5" t="s">
        <v>24</v>
      </c>
      <c r="D15" s="5" t="s">
        <v>25</v>
      </c>
      <c r="E15" s="6" t="s">
        <v>13</v>
      </c>
    </row>
    <row r="16" spans="1:5" ht="18" customHeight="1" x14ac:dyDescent="0.25">
      <c r="A16" s="7" t="s">
        <v>26</v>
      </c>
      <c r="B16" s="13" t="s">
        <v>27</v>
      </c>
      <c r="C16" s="14" t="s">
        <v>28</v>
      </c>
      <c r="D16" s="9"/>
      <c r="E16" s="10">
        <f>IF(D16="YES","NC",0)</f>
        <v>0</v>
      </c>
    </row>
    <row r="17" spans="1:5" ht="18" customHeight="1" x14ac:dyDescent="0.25">
      <c r="A17" s="7" t="s">
        <v>70</v>
      </c>
      <c r="B17" s="13" t="s">
        <v>69</v>
      </c>
      <c r="C17" s="14" t="s">
        <v>68</v>
      </c>
      <c r="D17" s="9"/>
      <c r="E17" s="10">
        <f>IF(D17="YES","NC",0)</f>
        <v>0</v>
      </c>
    </row>
    <row r="18" spans="1:5" s="20" customFormat="1" ht="18" customHeight="1" x14ac:dyDescent="0.25">
      <c r="A18" s="16" t="s">
        <v>29</v>
      </c>
      <c r="B18" s="17" t="s">
        <v>65</v>
      </c>
      <c r="C18" s="18">
        <v>318.5</v>
      </c>
      <c r="D18" s="9"/>
      <c r="E18" s="19">
        <f t="shared" ref="E18:E26" si="0">IF(D18="Yes",$C18*SUM($D$7,$D$10),0)</f>
        <v>0</v>
      </c>
    </row>
    <row r="19" spans="1:5" s="20" customFormat="1" ht="18" customHeight="1" x14ac:dyDescent="0.25">
      <c r="A19" s="16" t="s">
        <v>30</v>
      </c>
      <c r="B19" s="17" t="s">
        <v>31</v>
      </c>
      <c r="C19" s="18">
        <v>45.5</v>
      </c>
      <c r="D19" s="9"/>
      <c r="E19" s="19">
        <f t="shared" si="0"/>
        <v>0</v>
      </c>
    </row>
    <row r="20" spans="1:5" s="20" customFormat="1" ht="18" customHeight="1" x14ac:dyDescent="0.25">
      <c r="A20" s="16" t="s">
        <v>32</v>
      </c>
      <c r="B20" s="17" t="s">
        <v>33</v>
      </c>
      <c r="C20" s="18">
        <v>177.45</v>
      </c>
      <c r="D20" s="9"/>
      <c r="E20" s="19">
        <f t="shared" si="0"/>
        <v>0</v>
      </c>
    </row>
    <row r="21" spans="1:5" s="20" customFormat="1" ht="18" customHeight="1" x14ac:dyDescent="0.25">
      <c r="A21" s="7" t="s">
        <v>71</v>
      </c>
      <c r="B21" s="13" t="s">
        <v>72</v>
      </c>
      <c r="C21" s="21">
        <v>359.45</v>
      </c>
      <c r="D21" s="9"/>
      <c r="E21" s="19">
        <f t="shared" si="0"/>
        <v>0</v>
      </c>
    </row>
    <row r="22" spans="1:5" s="20" customFormat="1" ht="18" customHeight="1" x14ac:dyDescent="0.25">
      <c r="A22" s="16" t="s">
        <v>34</v>
      </c>
      <c r="B22" s="17" t="s">
        <v>35</v>
      </c>
      <c r="C22" s="18">
        <v>236.6</v>
      </c>
      <c r="D22" s="9"/>
      <c r="E22" s="19">
        <f t="shared" si="0"/>
        <v>0</v>
      </c>
    </row>
    <row r="23" spans="1:5" s="20" customFormat="1" ht="36" customHeight="1" x14ac:dyDescent="0.25">
      <c r="A23" s="16" t="s">
        <v>36</v>
      </c>
      <c r="B23" s="17" t="s">
        <v>37</v>
      </c>
      <c r="C23" s="18">
        <v>45.5</v>
      </c>
      <c r="D23" s="9"/>
      <c r="E23" s="19">
        <f t="shared" si="0"/>
        <v>0</v>
      </c>
    </row>
    <row r="24" spans="1:5" s="20" customFormat="1" ht="18" customHeight="1" x14ac:dyDescent="0.25">
      <c r="A24" s="16" t="s">
        <v>38</v>
      </c>
      <c r="B24" s="17" t="s">
        <v>39</v>
      </c>
      <c r="C24" s="18">
        <v>-268.45</v>
      </c>
      <c r="D24" s="9"/>
      <c r="E24" s="19">
        <f t="shared" si="0"/>
        <v>0</v>
      </c>
    </row>
    <row r="25" spans="1:5" s="20" customFormat="1" ht="18" customHeight="1" x14ac:dyDescent="0.25">
      <c r="A25" s="16" t="s">
        <v>40</v>
      </c>
      <c r="B25" s="17" t="s">
        <v>41</v>
      </c>
      <c r="C25" s="18">
        <v>45.5</v>
      </c>
      <c r="D25" s="9"/>
      <c r="E25" s="19">
        <f t="shared" si="0"/>
        <v>0</v>
      </c>
    </row>
    <row r="26" spans="1:5" s="20" customFormat="1" ht="18" customHeight="1" x14ac:dyDescent="0.25">
      <c r="A26" s="16" t="s">
        <v>42</v>
      </c>
      <c r="B26" s="17" t="s">
        <v>43</v>
      </c>
      <c r="C26" s="18">
        <v>273</v>
      </c>
      <c r="D26" s="9"/>
      <c r="E26" s="19">
        <f t="shared" si="0"/>
        <v>0</v>
      </c>
    </row>
    <row r="27" spans="1:5" s="20" customFormat="1" x14ac:dyDescent="0.25">
      <c r="A27" s="27" t="s">
        <v>44</v>
      </c>
      <c r="B27" s="8"/>
      <c r="C27" s="8"/>
      <c r="D27" s="8" t="s">
        <v>45</v>
      </c>
      <c r="E27" s="15">
        <f>IF(SUM(D7:D10)=0,0,SUM(E7:E26)/SUM(D7:D10))</f>
        <v>0</v>
      </c>
    </row>
    <row r="28" spans="1:5" ht="18.75" x14ac:dyDescent="0.3">
      <c r="A28" s="36" t="s">
        <v>46</v>
      </c>
      <c r="B28" s="60"/>
      <c r="C28" s="60"/>
      <c r="D28" s="60"/>
      <c r="E28" s="62"/>
    </row>
    <row r="29" spans="1:5" x14ac:dyDescent="0.25">
      <c r="A29" s="30" t="s">
        <v>47</v>
      </c>
      <c r="B29" s="31"/>
      <c r="C29" s="31"/>
      <c r="D29" s="31"/>
      <c r="E29" s="10">
        <f>ROUND(0.0035*E27,2)</f>
        <v>0</v>
      </c>
    </row>
    <row r="30" spans="1:5" x14ac:dyDescent="0.25">
      <c r="A30" s="30" t="s">
        <v>48</v>
      </c>
      <c r="B30" s="31"/>
      <c r="C30" s="31"/>
      <c r="D30" s="31"/>
      <c r="E30" s="10">
        <v>11.25</v>
      </c>
    </row>
    <row r="31" spans="1:5" x14ac:dyDescent="0.25">
      <c r="A31" s="30" t="s">
        <v>49</v>
      </c>
      <c r="B31" s="31"/>
      <c r="C31" s="31"/>
      <c r="D31" s="31"/>
      <c r="E31" s="10">
        <v>18</v>
      </c>
    </row>
    <row r="32" spans="1:5" x14ac:dyDescent="0.25">
      <c r="A32" s="30" t="s">
        <v>50</v>
      </c>
      <c r="B32" s="31"/>
      <c r="C32" s="31"/>
      <c r="D32" s="8" t="s">
        <v>45</v>
      </c>
      <c r="E32" s="10">
        <f>IF(SUM(E27:E31)&lt;100,0,SUM(E27:E31))</f>
        <v>0</v>
      </c>
    </row>
    <row r="33" spans="1:5" x14ac:dyDescent="0.25">
      <c r="A33" s="56" t="s">
        <v>51</v>
      </c>
      <c r="B33" s="32"/>
      <c r="C33" s="32"/>
      <c r="D33" s="57" t="s">
        <v>52</v>
      </c>
      <c r="E33" s="58">
        <f>E32*SUM(D4:D11)</f>
        <v>0</v>
      </c>
    </row>
    <row r="34" spans="1:5" ht="18.75" x14ac:dyDescent="0.3">
      <c r="A34" s="59" t="s">
        <v>53</v>
      </c>
      <c r="B34" s="60"/>
      <c r="C34" s="60"/>
      <c r="D34" s="37"/>
      <c r="E34" s="61"/>
    </row>
    <row r="35" spans="1:5" x14ac:dyDescent="0.25">
      <c r="A35" s="52" t="s">
        <v>54</v>
      </c>
      <c r="B35" s="53"/>
      <c r="C35" s="53"/>
      <c r="D35" s="40" t="s">
        <v>55</v>
      </c>
      <c r="E35" s="54"/>
    </row>
    <row r="36" spans="1:5" x14ac:dyDescent="0.25">
      <c r="A36" s="42" t="s">
        <v>56</v>
      </c>
      <c r="B36" s="33"/>
      <c r="C36" s="33"/>
      <c r="D36" t="s">
        <v>57</v>
      </c>
      <c r="E36" s="55"/>
    </row>
    <row r="37" spans="1:5" x14ac:dyDescent="0.25">
      <c r="A37" s="42" t="s">
        <v>58</v>
      </c>
      <c r="B37" s="33"/>
      <c r="C37" s="33"/>
      <c r="D37" t="s">
        <v>59</v>
      </c>
      <c r="E37" s="55"/>
    </row>
    <row r="38" spans="1:5" ht="18.75" x14ac:dyDescent="0.3">
      <c r="A38" s="48" t="s">
        <v>60</v>
      </c>
      <c r="B38" s="49"/>
      <c r="C38" s="49"/>
      <c r="D38" s="50"/>
      <c r="E38" s="51"/>
    </row>
    <row r="39" spans="1:5" x14ac:dyDescent="0.25">
      <c r="A39" s="38" t="s">
        <v>7</v>
      </c>
      <c r="B39" s="39" t="s">
        <v>61</v>
      </c>
      <c r="C39" s="39"/>
      <c r="D39" s="40" t="s">
        <v>62</v>
      </c>
      <c r="E39" s="41">
        <v>310012432</v>
      </c>
    </row>
    <row r="40" spans="1:5" x14ac:dyDescent="0.25">
      <c r="A40" s="42" t="s">
        <v>56</v>
      </c>
      <c r="B40" s="34" t="s">
        <v>63</v>
      </c>
      <c r="C40" s="34"/>
      <c r="D40" s="35"/>
      <c r="E40" s="43"/>
    </row>
    <row r="41" spans="1:5" x14ac:dyDescent="0.25">
      <c r="A41" s="44" t="s">
        <v>58</v>
      </c>
      <c r="B41" s="45" t="s">
        <v>64</v>
      </c>
      <c r="C41" s="45"/>
      <c r="D41" s="46"/>
      <c r="E41" s="47"/>
    </row>
  </sheetData>
  <sheetProtection algorithmName="SHA-512" hashValue="/hzzOSFKU2L2fgp5rjJ4OOl8pAPXonQqjExHgrtEmHL2JFRqPQlt12ab5NRDBYvLWmtMe1nfkuSqUhliqXjoxg==" saltValue="XAF85xYzuViRdehk8ohFoA==" spinCount="100000" sheet="1" objects="1" scenarios="1"/>
  <protectedRanges>
    <protectedRange sqref="E35:E37" name="Range1"/>
  </protectedRanges>
  <dataConsolidate/>
  <dataValidations disablePrompts="1" count="3">
    <dataValidation type="custom" allowBlank="1" showInputMessage="1" showErrorMessage="1" error="Only one vehicle configuration may be used on each spreadsheet." sqref="D10" xr:uid="{00000000-0002-0000-0000-000000000000}">
      <formula1>IF(ISBLANK(D7),TRUE,FALSE)</formula1>
    </dataValidation>
    <dataValidation type="custom" allowBlank="1" showInputMessage="1" showErrorMessage="1" error="Only one vehicle configuration may be used on each spreadsheet." sqref="D7" xr:uid="{00000000-0002-0000-0000-000001000000}">
      <formula1>IF(ISBLANK(D10),TRUE,FALSE)</formula1>
    </dataValidation>
    <dataValidation type="list" allowBlank="1" showInputMessage="1" showErrorMessage="1" error="Only Yes or No may be entered." sqref="D16:D26" xr:uid="{00000000-0002-0000-0000-000002000000}">
      <formula1>"Yes, No"</formula1>
    </dataValidation>
  </dataValidations>
  <pageMargins left="0.7" right="0.7" top="0.75" bottom="0.75" header="0.3" footer="0.3"/>
  <pageSetup scale="9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18" sqref="A18"/>
    </sheetView>
  </sheetViews>
  <sheetFormatPr defaultRowHeight="15" x14ac:dyDescent="0.25"/>
  <cols>
    <col min="1" max="1" width="100.28515625" bestFit="1" customWidth="1"/>
  </cols>
  <sheetData>
    <row r="1" spans="1:1" ht="21" customHeight="1" x14ac:dyDescent="0.35">
      <c r="A1" s="26" t="s">
        <v>1</v>
      </c>
    </row>
    <row r="2" spans="1:1" ht="178.5" customHeight="1" x14ac:dyDescent="0.25">
      <c r="A2" s="7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B535585-BBBD-4FF6-B5AF-AA709518F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D6A6B80-2226-41FE-931C-C34F1C6C5688}">
  <ds:schemaRefs>
    <ds:schemaRef ds:uri="http://schemas.microsoft.com/sharepoint/v3/contenttype/forms"/>
  </ds:schemaRefs>
</ds:datastoreItem>
</file>

<file path=customXml/itemProps3.xml><?xml version="1.0" encoding="utf-8"?>
<ds:datastoreItem xmlns:ds="http://schemas.openxmlformats.org/officeDocument/2006/customXml" ds:itemID="{9D9509A2-AA02-426F-9583-32C49DD9923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58-Tahoe</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2024-10-22T17:35:10Z</cp:lastPrinted>
  <dcterms:created xsi:type="dcterms:W3CDTF">2019-01-03T17:10:15Z</dcterms:created>
  <dcterms:modified xsi:type="dcterms:W3CDTF">2026-03-12T21:35:05Z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160600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