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Classification\_Commodities N-Z\Vehicles\FY21 Order Sheets\"/>
    </mc:Choice>
  </mc:AlternateContent>
  <bookViews>
    <workbookView xWindow="0" yWindow="0" windowWidth="28800" windowHeight="12620"/>
  </bookViews>
  <sheets>
    <sheet name="1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E36" i="1"/>
  <c r="E35" i="1"/>
  <c r="E34" i="1"/>
  <c r="E33" i="1"/>
  <c r="E32" i="1"/>
  <c r="E31" i="1"/>
  <c r="E30" i="1"/>
  <c r="E29" i="1"/>
  <c r="E28" i="1"/>
  <c r="E27" i="1"/>
  <c r="E26" i="1"/>
  <c r="E25" i="1"/>
  <c r="E24" i="1"/>
  <c r="E23" i="1"/>
  <c r="E22" i="1"/>
  <c r="E41" i="1" l="1"/>
  <c r="D44" i="1" l="1"/>
  <c r="E13" i="1" l="1"/>
  <c r="E12" i="1"/>
  <c r="E11" i="1"/>
  <c r="E8" i="1" l="1"/>
  <c r="E38" i="1" l="1"/>
  <c r="E40" i="1" s="1"/>
  <c r="E43" i="1" s="1"/>
  <c r="E44" i="1" s="1"/>
</calcChain>
</file>

<file path=xl/sharedStrings.xml><?xml version="1.0" encoding="utf-8"?>
<sst xmlns="http://schemas.openxmlformats.org/spreadsheetml/2006/main" count="101" uniqueCount="91">
  <si>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</si>
  <si>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</si>
  <si>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</si>
  <si>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</si>
  <si>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</si>
  <si>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</si>
  <si>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</si>
  <si>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</si>
  <si>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</si>
  <si>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</si>
  <si>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</si>
  <si>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</si>
  <si>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</si>
  <si>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</si>
  <si>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 Description</t>
  </si>
  <si>
    <t>Optional Configurations</t>
  </si>
  <si>
    <t>Ford F-150 SSV</t>
  </si>
  <si>
    <t>RWD Crew Cab with 5.0L V8 FFV Engine</t>
  </si>
  <si>
    <t>RWD Crew Cab with 3.5L EcoBoost V6 Engine</t>
  </si>
  <si>
    <t>4WD Crew Cab with 5.0L V8 FFV Engine</t>
  </si>
  <si>
    <t>Cost for Each Vehicle Plus Options</t>
  </si>
  <si>
    <t>Additional Costs</t>
  </si>
  <si>
    <t>0.35% Contract Administrative Fee</t>
  </si>
  <si>
    <t>Total Cost for Each Vehicle</t>
  </si>
  <si>
    <t>Total Cost for All Vehicles</t>
  </si>
  <si>
    <t>This spreadsheet is not a purchase order</t>
  </si>
  <si>
    <t>Available Exterior Colors</t>
  </si>
  <si>
    <t>Courtesy Ford</t>
  </si>
  <si>
    <t>LWB (6.5' Box) Crew Cab with 5.0L V8 FFV Engine</t>
  </si>
  <si>
    <t>(PQ) Race Red</t>
  </si>
  <si>
    <t>53B</t>
  </si>
  <si>
    <t>Carpeting and Floor Mats</t>
  </si>
  <si>
    <t>47R</t>
  </si>
  <si>
    <t>Spray-In Bedliner</t>
  </si>
  <si>
    <t>96W</t>
  </si>
  <si>
    <t>67T</t>
  </si>
  <si>
    <t>Cruise Control</t>
  </si>
  <si>
    <t>50S</t>
  </si>
  <si>
    <t>LA Safety Inspection Sticker - 2 Year</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</si>
  <si>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</si>
  <si>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Trailer Tow Package</t>
  </si>
  <si>
    <t>53A</t>
  </si>
  <si>
    <t>Contract Line</t>
  </si>
  <si>
    <t>Delivery ARO</t>
  </si>
  <si>
    <t>LA DEQ Waste Tire Fee (5 tires X $2.25 each)</t>
  </si>
  <si>
    <t>Agency  Information</t>
  </si>
  <si>
    <t>LPAA Approval No</t>
  </si>
  <si>
    <t>Phone:</t>
  </si>
  <si>
    <t>Requisition No</t>
  </si>
  <si>
    <t>Email:</t>
  </si>
  <si>
    <t>Shopping Cart</t>
  </si>
  <si>
    <t>Vendor Information</t>
  </si>
  <si>
    <t xml:space="preserve">Vendor No. </t>
  </si>
  <si>
    <t>Order Sheet Instructions</t>
  </si>
  <si>
    <t>Mike Solomon</t>
  </si>
  <si>
    <t>337-332-2145</t>
  </si>
  <si>
    <t>msolomon@courtesyautomotive.com</t>
  </si>
  <si>
    <t>Contact Name:</t>
  </si>
  <si>
    <t>W1C - 100A - SSV</t>
  </si>
  <si>
    <t>90-180 days</t>
  </si>
  <si>
    <t>W1C - 100A - 995</t>
  </si>
  <si>
    <t>W1E - 100A - 995</t>
  </si>
  <si>
    <t>W1C - 100A - 995 - 157WB</t>
  </si>
  <si>
    <t>(UM) Agate Black</t>
  </si>
  <si>
    <t>(HX) Anti-Matter Blue</t>
  </si>
  <si>
    <t>(JS) Iconic Silver</t>
  </si>
  <si>
    <t>(M7) Carbonized Gray</t>
  </si>
  <si>
    <t>(YZ) Oxford White</t>
  </si>
  <si>
    <t>(D1) Stone Grey</t>
  </si>
  <si>
    <t>(E7) Velocity Blue</t>
  </si>
  <si>
    <t>Power Windows and Locks</t>
  </si>
  <si>
    <t>STD</t>
  </si>
  <si>
    <t>Skid Plates (4x4 only)</t>
  </si>
  <si>
    <t>Rear Window Defroster w/ Privacy Glass</t>
  </si>
  <si>
    <t>57Q/924</t>
  </si>
  <si>
    <t>Running Boards, Black Platform</t>
  </si>
  <si>
    <t>18B</t>
  </si>
  <si>
    <t>All Weather Rubber Mats (Must select 168, deletes carpet mats)</t>
  </si>
  <si>
    <t>Daytime Running Lamps</t>
  </si>
  <si>
    <t>Reverse Sensing System</t>
  </si>
  <si>
    <t>76R</t>
  </si>
  <si>
    <t>Class IV Trailer Hitch</t>
  </si>
  <si>
    <t>Trailer Brake Contoller</t>
  </si>
  <si>
    <t>55A</t>
  </si>
  <si>
    <t>Package (Includes Cruise Control, Reverse Sensing System, Power Tailgate Lock, Power Heater Mirrors, Perimeter Alarm)</t>
  </si>
  <si>
    <t>101A</t>
  </si>
  <si>
    <t>Off Road Package (Must Select 101A)</t>
  </si>
  <si>
    <t>Appearance Package (Must Select 101A)</t>
  </si>
  <si>
    <t>86A</t>
  </si>
  <si>
    <t>43C/54R</t>
  </si>
  <si>
    <t>Ford CoPilot 360 2.0 (Must Select 101A)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</si>
</sst>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b/>
      <sz val="11"/>
      <name val="Calibri"/>
      <family val="2"/>
      <scheme val="minor"/>
    </font>
    <font>
      <b/>
      <sz val="16"/>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4" fillId="0" borderId="10" xfId="0" applyFont="1" applyBorder="1" applyProtection="1">
      <protection hidden="1"/>
    </xf>
    <xf numFmtId="0" fontId="4" fillId="0" borderId="11" xfId="0" applyFont="1" applyBorder="1" applyProtection="1">
      <protection hidden="1"/>
    </xf>
    <xf numFmtId="0" fontId="4" fillId="0" borderId="12" xfId="0" applyFont="1" applyBorder="1" applyProtection="1">
      <protection hidden="1"/>
    </xf>
    <xf numFmtId="0" fontId="0" fillId="0" borderId="10" xfId="0" applyBorder="1" applyAlignment="1" applyProtection="1">
      <alignment wrapText="1"/>
      <protection hidden="1"/>
    </xf>
    <xf numFmtId="0" fontId="0" fillId="0" borderId="11" xfId="0" applyBorder="1" applyProtection="1">
      <protection hidden="1"/>
    </xf>
    <xf numFmtId="44" fontId="0" fillId="0" borderId="11" xfId="1" applyFont="1" applyBorder="1" applyProtection="1">
      <protection hidden="1"/>
    </xf>
    <xf numFmtId="0" fontId="0" fillId="5" borderId="11" xfId="0" applyFill="1" applyBorder="1" applyProtection="1">
      <protection locked="0"/>
    </xf>
    <xf numFmtId="44" fontId="0" fillId="0" borderId="12" xfId="0" applyNumberFormat="1" applyBorder="1" applyProtection="1">
      <protection hidden="1"/>
    </xf>
    <xf numFmtId="0" fontId="4" fillId="0" borderId="10" xfId="0" applyFont="1" applyBorder="1" applyAlignment="1" applyProtection="1">
      <alignment wrapText="1"/>
      <protection hidden="1"/>
    </xf>
    <xf numFmtId="0" fontId="0" fillId="0" borderId="11" xfId="0" applyBorder="1" applyAlignment="1" applyProtection="1">
      <alignment wrapText="1"/>
      <protection hidden="1"/>
    </xf>
    <xf numFmtId="0" fontId="0" fillId="5" borderId="13" xfId="0" applyFill="1" applyBorder="1" applyAlignment="1" applyProtection="1">
      <alignment horizontal="center" wrapText="1"/>
      <protection locked="0"/>
    </xf>
    <xf numFmtId="44" fontId="0" fillId="0" borderId="11" xfId="1" applyFont="1" applyBorder="1" applyAlignment="1" applyProtection="1">
      <protection hidden="1"/>
    </xf>
    <xf numFmtId="44" fontId="0" fillId="0" borderId="12" xfId="0" applyNumberFormat="1" applyBorder="1" applyAlignment="1" applyProtection="1">
      <alignment horizontal="center"/>
      <protection hidden="1"/>
    </xf>
    <xf numFmtId="0" fontId="0" fillId="0" borderId="11" xfId="0" applyBorder="1" applyAlignment="1" applyProtection="1">
      <alignment horizontal="center"/>
      <protection hidden="1"/>
    </xf>
    <xf numFmtId="0" fontId="4" fillId="0" borderId="11"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7" fillId="0" borderId="11" xfId="0" applyFont="1" applyFill="1" applyBorder="1" applyAlignment="1" applyProtection="1">
      <alignment horizontal="center"/>
      <protection hidden="1"/>
    </xf>
    <xf numFmtId="0" fontId="6" fillId="0" borderId="12" xfId="0" applyFont="1" applyFill="1" applyBorder="1" applyAlignment="1" applyProtection="1">
      <alignment horizontal="center"/>
      <protection hidden="1"/>
    </xf>
    <xf numFmtId="0" fontId="0" fillId="0" borderId="10" xfId="0" applyFont="1" applyFill="1" applyBorder="1" applyAlignment="1">
      <alignment horizontal="right"/>
    </xf>
    <xf numFmtId="0" fontId="0" fillId="0" borderId="11" xfId="0" applyFont="1" applyFill="1" applyBorder="1"/>
    <xf numFmtId="0" fontId="2" fillId="0" borderId="10"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0" fillId="5" borderId="12" xfId="0" applyFill="1" applyBorder="1" applyAlignment="1" applyProtection="1">
      <alignment horizontal="left"/>
      <protection locked="0"/>
    </xf>
    <xf numFmtId="0" fontId="0" fillId="4" borderId="11" xfId="0" applyFont="1" applyFill="1" applyBorder="1"/>
    <xf numFmtId="0" fontId="4" fillId="0" borderId="10" xfId="0" applyFont="1" applyBorder="1" applyAlignment="1">
      <alignment horizontal="right"/>
    </xf>
    <xf numFmtId="0" fontId="4" fillId="4" borderId="12" xfId="0" applyFont="1" applyFill="1" applyBorder="1" applyAlignment="1">
      <alignment horizontal="center"/>
    </xf>
    <xf numFmtId="0" fontId="0" fillId="0" borderId="10" xfId="0" applyFont="1" applyBorder="1" applyAlignment="1">
      <alignment horizontal="right"/>
    </xf>
    <xf numFmtId="0" fontId="0" fillId="0" borderId="14" xfId="0" applyFont="1" applyBorder="1" applyAlignment="1">
      <alignment horizontal="right"/>
    </xf>
    <xf numFmtId="0" fontId="0" fillId="5" borderId="11" xfId="0" applyFill="1" applyBorder="1" applyAlignment="1" applyProtection="1">
      <alignment horizontal="center" wrapText="1"/>
      <protection locked="0"/>
    </xf>
    <xf numFmtId="0" fontId="0" fillId="0" borderId="11"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0" xfId="0" applyFill="1" applyBorder="1" applyAlignment="1" applyProtection="1">
      <alignment horizontal="center" wrapText="1"/>
      <protection hidden="1"/>
    </xf>
    <xf numFmtId="0" fontId="0" fillId="0" borderId="13" xfId="0" applyFill="1" applyBorder="1" applyAlignment="1" applyProtection="1">
      <alignment horizontal="center" wrapText="1"/>
      <protection hidden="1"/>
    </xf>
    <xf numFmtId="0" fontId="0" fillId="0" borderId="12" xfId="0" applyBorder="1" applyAlignment="1" applyProtection="1">
      <alignment horizontal="center" wrapText="1"/>
      <protection hidden="1"/>
    </xf>
    <xf numFmtId="0" fontId="0" fillId="0" borderId="11" xfId="0" applyFill="1" applyBorder="1" applyAlignment="1" applyProtection="1">
      <alignment horizontal="center" wrapText="1"/>
      <protection hidden="1"/>
    </xf>
    <xf numFmtId="44" fontId="0" fillId="0" borderId="11" xfId="1" applyFont="1" applyBorder="1" applyAlignment="1" applyProtection="1">
      <alignment horizontal="right"/>
      <protection hidden="1"/>
    </xf>
    <xf numFmtId="44" fontId="0" fillId="4" borderId="11" xfId="1" applyFont="1" applyFill="1" applyBorder="1" applyAlignment="1" applyProtection="1">
      <protection hidden="1"/>
    </xf>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8" fillId="3" borderId="10" xfId="0" applyFont="1" applyFill="1" applyBorder="1" applyAlignment="1" applyProtection="1">
      <alignment horizontal="center"/>
      <protection hidden="1"/>
    </xf>
    <xf numFmtId="0" fontId="8" fillId="3" borderId="11" xfId="0" applyFont="1" applyFill="1" applyBorder="1" applyAlignment="1" applyProtection="1">
      <alignment horizontal="center"/>
      <protection hidden="1"/>
    </xf>
    <xf numFmtId="0" fontId="8" fillId="3" borderId="12" xfId="0" applyFont="1" applyFill="1" applyBorder="1" applyAlignment="1" applyProtection="1">
      <alignment horizontal="center"/>
      <protection hidden="1"/>
    </xf>
    <xf numFmtId="0" fontId="6" fillId="4" borderId="10" xfId="0" applyFont="1" applyFill="1" applyBorder="1" applyAlignment="1" applyProtection="1">
      <alignment horizontal="left" wrapText="1"/>
      <protection hidden="1"/>
    </xf>
    <xf numFmtId="0" fontId="6" fillId="4" borderId="11" xfId="0" applyFont="1" applyFill="1" applyBorder="1" applyAlignment="1" applyProtection="1">
      <alignment horizontal="left" wrapText="1"/>
      <protection hidden="1"/>
    </xf>
    <xf numFmtId="0" fontId="6" fillId="4" borderId="12" xfId="0" applyFont="1" applyFill="1" applyBorder="1" applyAlignment="1" applyProtection="1">
      <alignment horizontal="left" wrapText="1"/>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0" xfId="0" applyBorder="1" applyAlignment="1" applyProtection="1">
      <alignment horizontal="center"/>
      <protection hidden="1"/>
    </xf>
    <xf numFmtId="0" fontId="2" fillId="3" borderId="7" xfId="0" applyFont="1" applyFill="1" applyBorder="1" applyAlignment="1" applyProtection="1">
      <alignment horizontal="center"/>
      <protection hidden="1"/>
    </xf>
    <xf numFmtId="0" fontId="2" fillId="3" borderId="8" xfId="0" applyFont="1" applyFill="1" applyBorder="1" applyAlignment="1" applyProtection="1">
      <alignment horizontal="center"/>
      <protection hidden="1"/>
    </xf>
    <xf numFmtId="0" fontId="2" fillId="3" borderId="9" xfId="0" applyFont="1" applyFill="1" applyBorder="1" applyAlignment="1" applyProtection="1">
      <alignment horizontal="center"/>
      <protection hidden="1"/>
    </xf>
    <xf numFmtId="0" fontId="3" fillId="3" borderId="10" xfId="0" applyFont="1" applyFill="1" applyBorder="1" applyAlignment="1" applyProtection="1">
      <alignment horizontal="center" wrapText="1"/>
      <protection hidden="1"/>
    </xf>
    <xf numFmtId="0" fontId="3" fillId="3" borderId="11" xfId="0" applyFont="1" applyFill="1" applyBorder="1" applyAlignment="1" applyProtection="1">
      <alignment horizontal="center" wrapText="1"/>
      <protection hidden="1"/>
    </xf>
    <xf numFmtId="0" fontId="3" fillId="3" borderId="12" xfId="0" applyFont="1" applyFill="1" applyBorder="1" applyAlignment="1" applyProtection="1">
      <alignment horizontal="center" wrapText="1"/>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3" fillId="3" borderId="6" xfId="0" applyFont="1" applyFill="1" applyBorder="1" applyAlignment="1" applyProtection="1">
      <alignment horizontal="center"/>
      <protection hidden="1"/>
    </xf>
    <xf numFmtId="0" fontId="3" fillId="3" borderId="4" xfId="0" applyFont="1" applyFill="1" applyBorder="1" applyAlignment="1" applyProtection="1">
      <alignment horizontal="center" wrapText="1"/>
      <protection hidden="1"/>
    </xf>
    <xf numFmtId="0" fontId="3" fillId="3" borderId="5" xfId="0" applyFont="1" applyFill="1" applyBorder="1" applyAlignment="1" applyProtection="1">
      <alignment horizontal="center" wrapText="1"/>
      <protection hidden="1"/>
    </xf>
    <xf numFmtId="0" fontId="3" fillId="3" borderId="6" xfId="0" applyFont="1" applyFill="1" applyBorder="1" applyAlignment="1" applyProtection="1">
      <alignment horizontal="center" wrapText="1"/>
      <protection hidden="1"/>
    </xf>
    <xf numFmtId="0" fontId="3" fillId="3" borderId="10" xfId="0" applyFont="1" applyFill="1" applyBorder="1" applyAlignment="1" applyProtection="1">
      <alignment horizontal="center"/>
      <protection hidden="1"/>
    </xf>
    <xf numFmtId="0" fontId="3" fillId="3" borderId="11" xfId="0" applyFont="1" applyFill="1" applyBorder="1" applyAlignment="1" applyProtection="1">
      <alignment horizontal="center"/>
      <protection hidden="1"/>
    </xf>
    <xf numFmtId="0" fontId="3" fillId="3" borderId="12" xfId="0" applyFont="1" applyFill="1" applyBorder="1" applyAlignment="1" applyProtection="1">
      <alignment horizontal="center"/>
      <protection hidden="1"/>
    </xf>
    <xf numFmtId="0" fontId="0" fillId="0" borderId="10" xfId="0" applyBorder="1" applyAlignment="1" applyProtection="1">
      <alignment horizontal="right"/>
      <protection hidden="1"/>
    </xf>
    <xf numFmtId="0" fontId="0" fillId="0" borderId="11" xfId="0" applyBorder="1" applyAlignment="1" applyProtection="1">
      <alignment horizontal="right"/>
      <protection hidden="1"/>
    </xf>
    <xf numFmtId="0" fontId="0" fillId="4" borderId="11" xfId="0" applyFill="1" applyBorder="1" applyAlignment="1">
      <alignment horizontal="left"/>
    </xf>
    <xf numFmtId="164" fontId="0" fillId="4" borderId="11" xfId="0" applyNumberFormat="1" applyFill="1" applyBorder="1" applyAlignment="1">
      <alignment horizontal="left"/>
    </xf>
    <xf numFmtId="164" fontId="0" fillId="4" borderId="12" xfId="0" applyNumberFormat="1" applyFill="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5" borderId="11" xfId="0"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abSelected="1" workbookViewId="0">
      <selection activeCell="D38" sqref="D38"/>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27.25" customHeight="1" thickTop="1" x14ac:dyDescent="0.45">
      <c r="A1" s="38" t="s">
        <v>25</v>
      </c>
      <c r="B1" s="39"/>
      <c r="C1" s="39"/>
      <c r="D1" s="39"/>
      <c r="E1" s="40"/>
    </row>
    <row r="2" spans="1:5" ht="21" x14ac:dyDescent="0.5">
      <c r="A2" s="41" t="s">
        <v>53</v>
      </c>
      <c r="B2" s="42"/>
      <c r="C2" s="42"/>
      <c r="D2" s="42"/>
      <c r="E2" s="43"/>
    </row>
    <row r="3" spans="1:5" ht="175.5" customHeight="1" x14ac:dyDescent="0.35">
      <c r="A3" s="44" t="s">
        <v>39</v>
      </c>
      <c r="B3" s="45"/>
      <c r="C3" s="45"/>
      <c r="D3" s="45"/>
      <c r="E3" s="46"/>
    </row>
    <row r="4" spans="1:5" ht="21" x14ac:dyDescent="0.5">
      <c r="A4" s="21" t="s">
        <v>16</v>
      </c>
      <c r="B4" s="15" t="s">
        <v>42</v>
      </c>
      <c r="C4" s="16">
        <v>14</v>
      </c>
      <c r="D4" s="17" t="s">
        <v>43</v>
      </c>
      <c r="E4" s="18" t="s">
        <v>59</v>
      </c>
    </row>
    <row r="5" spans="1:5" x14ac:dyDescent="0.35">
      <c r="A5" s="22" t="s">
        <v>12</v>
      </c>
      <c r="B5" s="14">
        <v>4400020874</v>
      </c>
      <c r="C5" s="15" t="s">
        <v>13</v>
      </c>
      <c r="D5" s="47" t="s">
        <v>27</v>
      </c>
      <c r="E5" s="48"/>
    </row>
    <row r="6" spans="1:5" ht="21" customHeight="1" x14ac:dyDescent="0.5">
      <c r="A6" s="50" t="s">
        <v>1</v>
      </c>
      <c r="B6" s="51"/>
      <c r="C6" s="51"/>
      <c r="D6" s="51"/>
      <c r="E6" s="52"/>
    </row>
    <row r="7" spans="1:5" x14ac:dyDescent="0.35">
      <c r="A7" s="1" t="s">
        <v>2</v>
      </c>
      <c r="B7" s="2" t="s">
        <v>3</v>
      </c>
      <c r="C7" s="2" t="s">
        <v>0</v>
      </c>
      <c r="D7" s="2" t="s">
        <v>4</v>
      </c>
      <c r="E7" s="3" t="s">
        <v>5</v>
      </c>
    </row>
    <row r="8" spans="1:5" ht="33" customHeight="1" x14ac:dyDescent="0.35">
      <c r="A8" s="4" t="s">
        <v>18</v>
      </c>
      <c r="B8" s="10" t="s">
        <v>58</v>
      </c>
      <c r="C8" s="6">
        <v>27494</v>
      </c>
      <c r="D8" s="7"/>
      <c r="E8" s="8">
        <f>$C8*D8</f>
        <v>0</v>
      </c>
    </row>
    <row r="9" spans="1:5" ht="18.75" customHeight="1" x14ac:dyDescent="0.45">
      <c r="A9" s="53" t="s">
        <v>15</v>
      </c>
      <c r="B9" s="54"/>
      <c r="C9" s="54"/>
      <c r="D9" s="54"/>
      <c r="E9" s="55"/>
    </row>
    <row r="10" spans="1:5" x14ac:dyDescent="0.35">
      <c r="A10" s="9" t="s">
        <v>10</v>
      </c>
      <c r="B10" s="2" t="s">
        <v>3</v>
      </c>
      <c r="C10" s="2" t="s">
        <v>0</v>
      </c>
      <c r="D10" s="2" t="s">
        <v>4</v>
      </c>
      <c r="E10" s="3" t="s">
        <v>5</v>
      </c>
    </row>
    <row r="11" spans="1:5" ht="33" customHeight="1" x14ac:dyDescent="0.35">
      <c r="A11" s="4" t="s">
        <v>17</v>
      </c>
      <c r="B11" s="10" t="s">
        <v>60</v>
      </c>
      <c r="C11" s="6">
        <v>27012</v>
      </c>
      <c r="D11" s="7"/>
      <c r="E11" s="8">
        <f t="shared" ref="E11:E13" si="0">$C11*D11</f>
        <v>0</v>
      </c>
    </row>
    <row r="12" spans="1:5" ht="33" customHeight="1" x14ac:dyDescent="0.35">
      <c r="A12" s="4" t="s">
        <v>19</v>
      </c>
      <c r="B12" s="10" t="s">
        <v>61</v>
      </c>
      <c r="C12" s="6">
        <v>29545</v>
      </c>
      <c r="D12" s="7"/>
      <c r="E12" s="8">
        <f t="shared" si="0"/>
        <v>0</v>
      </c>
    </row>
    <row r="13" spans="1:5" ht="33" customHeight="1" x14ac:dyDescent="0.35">
      <c r="A13" s="4" t="s">
        <v>28</v>
      </c>
      <c r="B13" s="10" t="s">
        <v>62</v>
      </c>
      <c r="C13" s="6">
        <v>27170</v>
      </c>
      <c r="D13" s="7"/>
      <c r="E13" s="8">
        <f t="shared" si="0"/>
        <v>0</v>
      </c>
    </row>
    <row r="14" spans="1:5" ht="18.75" customHeight="1" x14ac:dyDescent="0.45">
      <c r="A14" s="59" t="s">
        <v>26</v>
      </c>
      <c r="B14" s="60"/>
      <c r="C14" s="60"/>
      <c r="D14" s="60"/>
      <c r="E14" s="61"/>
    </row>
    <row r="15" spans="1:5" ht="29" x14ac:dyDescent="0.35">
      <c r="A15" s="32" t="s">
        <v>63</v>
      </c>
      <c r="B15" s="11"/>
      <c r="C15" s="33" t="s">
        <v>64</v>
      </c>
      <c r="D15" s="11"/>
      <c r="E15" s="34"/>
    </row>
    <row r="16" spans="1:5" ht="29" x14ac:dyDescent="0.35">
      <c r="A16" s="32" t="s">
        <v>65</v>
      </c>
      <c r="B16" s="29"/>
      <c r="C16" s="35" t="s">
        <v>66</v>
      </c>
      <c r="D16" s="29"/>
      <c r="E16" s="34"/>
    </row>
    <row r="17" spans="1:5" x14ac:dyDescent="0.35">
      <c r="A17" s="32" t="s">
        <v>29</v>
      </c>
      <c r="B17" s="29"/>
      <c r="C17" s="35" t="s">
        <v>67</v>
      </c>
      <c r="D17" s="29"/>
      <c r="E17" s="34"/>
    </row>
    <row r="18" spans="1:5" x14ac:dyDescent="0.35">
      <c r="A18" s="32" t="s">
        <v>68</v>
      </c>
      <c r="B18" s="29"/>
      <c r="C18" s="35" t="s">
        <v>69</v>
      </c>
      <c r="D18" s="29"/>
      <c r="E18" s="34"/>
    </row>
    <row r="19" spans="1:5" ht="18.5" x14ac:dyDescent="0.45">
      <c r="A19" s="56" t="s">
        <v>6</v>
      </c>
      <c r="B19" s="57"/>
      <c r="C19" s="57"/>
      <c r="D19" s="57"/>
      <c r="E19" s="58"/>
    </row>
    <row r="20" spans="1:5" x14ac:dyDescent="0.35">
      <c r="A20" s="1" t="s">
        <v>14</v>
      </c>
      <c r="B20" s="2" t="s">
        <v>7</v>
      </c>
      <c r="C20" s="2" t="s">
        <v>8</v>
      </c>
      <c r="D20" s="2" t="s">
        <v>9</v>
      </c>
      <c r="E20" s="3" t="s">
        <v>5</v>
      </c>
    </row>
    <row r="21" spans="1:5" x14ac:dyDescent="0.35">
      <c r="A21" s="4" t="s">
        <v>70</v>
      </c>
      <c r="B21" s="30" t="s">
        <v>71</v>
      </c>
      <c r="C21" s="36" t="s">
        <v>71</v>
      </c>
      <c r="D21" s="7"/>
      <c r="E21" s="8">
        <v>0</v>
      </c>
    </row>
    <row r="22" spans="1:5" x14ac:dyDescent="0.35">
      <c r="A22" s="4" t="s">
        <v>31</v>
      </c>
      <c r="B22" s="30">
        <v>168</v>
      </c>
      <c r="C22" s="12">
        <v>132</v>
      </c>
      <c r="D22" s="7"/>
      <c r="E22" s="8">
        <f>IF(D22="Yes", C22*SUM(D8:D13),0)</f>
        <v>0</v>
      </c>
    </row>
    <row r="23" spans="1:5" x14ac:dyDescent="0.35">
      <c r="A23" s="4" t="s">
        <v>72</v>
      </c>
      <c r="B23" s="30">
        <v>413</v>
      </c>
      <c r="C23" s="12">
        <v>145</v>
      </c>
      <c r="D23" s="7"/>
      <c r="E23" s="8">
        <f>IF(D23="Yes", C23*SUM(D8:D14),0)</f>
        <v>0</v>
      </c>
    </row>
    <row r="24" spans="1:5" ht="29" x14ac:dyDescent="0.35">
      <c r="A24" s="4" t="s">
        <v>73</v>
      </c>
      <c r="B24" s="30" t="s">
        <v>74</v>
      </c>
      <c r="C24" s="12">
        <v>291</v>
      </c>
      <c r="D24" s="7"/>
      <c r="E24" s="8">
        <f>IF(D24="Yes", C24*SUM(D8:D15),0)</f>
        <v>0</v>
      </c>
    </row>
    <row r="25" spans="1:5" x14ac:dyDescent="0.35">
      <c r="A25" s="4" t="s">
        <v>75</v>
      </c>
      <c r="B25" s="30" t="s">
        <v>76</v>
      </c>
      <c r="C25" s="12">
        <v>228</v>
      </c>
      <c r="D25" s="7"/>
      <c r="E25" s="8">
        <f>IF(D25="Yes", C25*SUM(D8:D13),0)</f>
        <v>0</v>
      </c>
    </row>
    <row r="26" spans="1:5" ht="29" x14ac:dyDescent="0.35">
      <c r="A26" s="4" t="s">
        <v>77</v>
      </c>
      <c r="B26" s="30" t="s">
        <v>32</v>
      </c>
      <c r="C26" s="37">
        <v>182</v>
      </c>
      <c r="D26" s="7"/>
      <c r="E26" s="8">
        <f>IF(D26="Yes", C26*SUM(D8:D13),0)</f>
        <v>0</v>
      </c>
    </row>
    <row r="27" spans="1:5" x14ac:dyDescent="0.35">
      <c r="A27" s="4" t="s">
        <v>78</v>
      </c>
      <c r="B27" s="30">
        <v>942</v>
      </c>
      <c r="C27" s="37">
        <v>41</v>
      </c>
      <c r="D27" s="7"/>
      <c r="E27" s="8">
        <f>IF(D27="Yes", C27*SUM(D8:D13),0)</f>
        <v>0</v>
      </c>
    </row>
    <row r="28" spans="1:5" x14ac:dyDescent="0.35">
      <c r="A28" s="4" t="s">
        <v>36</v>
      </c>
      <c r="B28" s="30" t="s">
        <v>37</v>
      </c>
      <c r="C28" s="37">
        <v>205</v>
      </c>
      <c r="D28" s="7"/>
      <c r="E28" s="8">
        <f>IF(D28="Yes", C28*SUM(D8:D13),0)</f>
        <v>0</v>
      </c>
    </row>
    <row r="29" spans="1:5" x14ac:dyDescent="0.35">
      <c r="A29" s="4" t="s">
        <v>33</v>
      </c>
      <c r="B29" s="30" t="s">
        <v>34</v>
      </c>
      <c r="C29" s="37">
        <v>542</v>
      </c>
      <c r="D29" s="7"/>
      <c r="E29" s="8">
        <f>IF(D29="Yes", C29*SUM(D8:D13),0)</f>
        <v>0</v>
      </c>
    </row>
    <row r="30" spans="1:5" x14ac:dyDescent="0.35">
      <c r="A30" s="4" t="s">
        <v>79</v>
      </c>
      <c r="B30" s="30" t="s">
        <v>80</v>
      </c>
      <c r="C30" s="37">
        <v>251</v>
      </c>
      <c r="D30" s="7"/>
      <c r="E30" s="8">
        <f>IF(D30="Yes", C30*SUM(D8:D13),0)</f>
        <v>0</v>
      </c>
    </row>
    <row r="31" spans="1:5" x14ac:dyDescent="0.35">
      <c r="A31" s="4" t="s">
        <v>40</v>
      </c>
      <c r="B31" s="30" t="s">
        <v>41</v>
      </c>
      <c r="C31" s="37">
        <v>992</v>
      </c>
      <c r="D31" s="7"/>
      <c r="E31" s="8">
        <f>IF(D31="Yes", C31*SUM(D8:D13),0)</f>
        <v>0</v>
      </c>
    </row>
    <row r="32" spans="1:5" x14ac:dyDescent="0.35">
      <c r="A32" s="4" t="s">
        <v>81</v>
      </c>
      <c r="B32" s="30" t="s">
        <v>30</v>
      </c>
      <c r="C32" s="37">
        <v>186</v>
      </c>
      <c r="D32" s="7"/>
      <c r="E32" s="8">
        <f>IF(D32="Yes", C32*SUM(D8:D13),0)</f>
        <v>0</v>
      </c>
    </row>
    <row r="33" spans="1:5" x14ac:dyDescent="0.35">
      <c r="A33" s="4" t="s">
        <v>82</v>
      </c>
      <c r="B33" s="31" t="s">
        <v>35</v>
      </c>
      <c r="C33" s="37">
        <v>251</v>
      </c>
      <c r="D33" s="7"/>
      <c r="E33" s="8">
        <f>IF(D33="Yes", C33*SUM(D8:D13),0)</f>
        <v>0</v>
      </c>
    </row>
    <row r="34" spans="1:5" x14ac:dyDescent="0.35">
      <c r="A34" s="4" t="s">
        <v>86</v>
      </c>
      <c r="B34" s="31" t="s">
        <v>83</v>
      </c>
      <c r="C34" s="37">
        <v>914</v>
      </c>
      <c r="D34" s="7"/>
      <c r="E34" s="8">
        <f>IF(D34="Yes", C34*SUM(D8:D13),0)</f>
        <v>0</v>
      </c>
    </row>
    <row r="35" spans="1:5" ht="29" x14ac:dyDescent="0.35">
      <c r="A35" s="4" t="s">
        <v>87</v>
      </c>
      <c r="B35" s="31" t="s">
        <v>88</v>
      </c>
      <c r="C35" s="37">
        <v>706</v>
      </c>
      <c r="D35" s="7"/>
      <c r="E35" s="8">
        <f>IF(D35="Yes", C35*SUM(D8:D13),0)</f>
        <v>0</v>
      </c>
    </row>
    <row r="36" spans="1:5" ht="29" x14ac:dyDescent="0.35">
      <c r="A36" s="4" t="s">
        <v>90</v>
      </c>
      <c r="B36" s="31" t="s">
        <v>89</v>
      </c>
      <c r="C36" s="37">
        <v>873</v>
      </c>
      <c r="D36" s="7"/>
      <c r="E36" s="8">
        <f>IF(D36="Yes", C36*SUM(D8:D13),0)</f>
        <v>0</v>
      </c>
    </row>
    <row r="37" spans="1:5" ht="58" x14ac:dyDescent="0.35">
      <c r="A37" s="4" t="s">
        <v>84</v>
      </c>
      <c r="B37" s="30" t="s">
        <v>85</v>
      </c>
      <c r="C37" s="37">
        <v>837</v>
      </c>
      <c r="D37" s="7"/>
      <c r="E37" s="8">
        <f>IF(D37="Yes", C37*SUM(D8:D13),0)</f>
        <v>0</v>
      </c>
    </row>
    <row r="38" spans="1:5" x14ac:dyDescent="0.35">
      <c r="A38" s="49" t="s">
        <v>20</v>
      </c>
      <c r="B38" s="47"/>
      <c r="C38" s="47"/>
      <c r="D38" s="5" t="s">
        <v>11</v>
      </c>
      <c r="E38" s="13">
        <f>IF(SUM(D8:D13)=0,0,SUM(E8:E37)/SUM(D8:D13))</f>
        <v>0</v>
      </c>
    </row>
    <row r="39" spans="1:5" ht="18.5" x14ac:dyDescent="0.45">
      <c r="A39" s="62" t="s">
        <v>21</v>
      </c>
      <c r="B39" s="63"/>
      <c r="C39" s="63"/>
      <c r="D39" s="63"/>
      <c r="E39" s="64"/>
    </row>
    <row r="40" spans="1:5" x14ac:dyDescent="0.35">
      <c r="A40" s="65" t="s">
        <v>22</v>
      </c>
      <c r="B40" s="66"/>
      <c r="C40" s="66"/>
      <c r="D40" s="66"/>
      <c r="E40" s="8">
        <f>ROUND(0.0035*E38,2)</f>
        <v>0</v>
      </c>
    </row>
    <row r="41" spans="1:5" x14ac:dyDescent="0.35">
      <c r="A41" s="65" t="s">
        <v>44</v>
      </c>
      <c r="B41" s="66"/>
      <c r="C41" s="66"/>
      <c r="D41" s="66"/>
      <c r="E41" s="8">
        <f>5*2.25</f>
        <v>11.25</v>
      </c>
    </row>
    <row r="42" spans="1:5" x14ac:dyDescent="0.35">
      <c r="A42" s="65" t="s">
        <v>38</v>
      </c>
      <c r="B42" s="66"/>
      <c r="C42" s="66"/>
      <c r="D42" s="66"/>
      <c r="E42" s="8">
        <v>20</v>
      </c>
    </row>
    <row r="43" spans="1:5" x14ac:dyDescent="0.35">
      <c r="A43" s="49" t="s">
        <v>23</v>
      </c>
      <c r="B43" s="47"/>
      <c r="C43" s="47"/>
      <c r="D43" s="5" t="s">
        <v>11</v>
      </c>
      <c r="E43" s="8">
        <f>IF(SUM(E38:E42)&lt;100,0,SUM(E38:E42))</f>
        <v>0</v>
      </c>
    </row>
    <row r="44" spans="1:5" x14ac:dyDescent="0.35">
      <c r="A44" s="49" t="s">
        <v>24</v>
      </c>
      <c r="B44" s="47"/>
      <c r="C44" s="47"/>
      <c r="D44" s="5" t="str">
        <f>IF(SUM(D8:D13)=0,"",IF(SUM(D8:D13)=1,"1 Vehicle",SUM(D8:D13)&amp;" Vehicles"))</f>
        <v/>
      </c>
      <c r="E44" s="8">
        <f>E43*SUM(D8:D13)</f>
        <v>0</v>
      </c>
    </row>
    <row r="45" spans="1:5" ht="18.5" x14ac:dyDescent="0.45">
      <c r="A45" s="62" t="s">
        <v>45</v>
      </c>
      <c r="B45" s="63"/>
      <c r="C45" s="63"/>
      <c r="D45" s="63"/>
      <c r="E45" s="64"/>
    </row>
    <row r="46" spans="1:5" x14ac:dyDescent="0.35">
      <c r="A46" s="19" t="s">
        <v>57</v>
      </c>
      <c r="B46" s="72"/>
      <c r="C46" s="72"/>
      <c r="D46" s="20" t="s">
        <v>46</v>
      </c>
      <c r="E46" s="23"/>
    </row>
    <row r="47" spans="1:5" x14ac:dyDescent="0.35">
      <c r="A47" s="19" t="s">
        <v>47</v>
      </c>
      <c r="B47" s="72"/>
      <c r="C47" s="72"/>
      <c r="D47" s="20" t="s">
        <v>48</v>
      </c>
      <c r="E47" s="23"/>
    </row>
    <row r="48" spans="1:5" x14ac:dyDescent="0.35">
      <c r="A48" s="19" t="s">
        <v>49</v>
      </c>
      <c r="B48" s="72"/>
      <c r="C48" s="72"/>
      <c r="D48" s="20" t="s">
        <v>50</v>
      </c>
      <c r="E48" s="23"/>
    </row>
    <row r="49" spans="1:5" ht="18.5" x14ac:dyDescent="0.45">
      <c r="A49" s="62" t="s">
        <v>51</v>
      </c>
      <c r="B49" s="63"/>
      <c r="C49" s="63"/>
      <c r="D49" s="63"/>
      <c r="E49" s="64"/>
    </row>
    <row r="50" spans="1:5" x14ac:dyDescent="0.35">
      <c r="A50" s="25" t="s">
        <v>27</v>
      </c>
      <c r="B50" s="67" t="s">
        <v>54</v>
      </c>
      <c r="C50" s="67"/>
      <c r="D50" s="24" t="s">
        <v>52</v>
      </c>
      <c r="E50" s="26">
        <v>310062165</v>
      </c>
    </row>
    <row r="51" spans="1:5" x14ac:dyDescent="0.35">
      <c r="A51" s="27" t="s">
        <v>47</v>
      </c>
      <c r="B51" s="68" t="s">
        <v>55</v>
      </c>
      <c r="C51" s="68"/>
      <c r="D51" s="68"/>
      <c r="E51" s="69"/>
    </row>
    <row r="52" spans="1:5" ht="15" thickBot="1" x14ac:dyDescent="0.4">
      <c r="A52" s="28" t="s">
        <v>49</v>
      </c>
      <c r="B52" s="70" t="s">
        <v>56</v>
      </c>
      <c r="C52" s="70"/>
      <c r="D52" s="70"/>
      <c r="E52" s="71"/>
    </row>
    <row r="53" spans="1:5" ht="15" thickTop="1" x14ac:dyDescent="0.35"/>
  </sheetData>
  <sheetProtection algorithmName="SHA-512" hashValue="sLthepAeMcEoAj8XmyeZYWgP3l9P7HWOvTabBb6oLPqxAgGvrTu2ExtpjUhM9NIxzXgUqgrRYxZLzh/PmoQh9A==" saltValue="t0btg88H10yWcO6C1sCzBg==" spinCount="100000" sheet="1" formatColumns="0" formatRows="0"/>
  <mergeCells count="23">
    <mergeCell ref="B50:C50"/>
    <mergeCell ref="B51:E51"/>
    <mergeCell ref="B52:E52"/>
    <mergeCell ref="A45:E45"/>
    <mergeCell ref="B46:C46"/>
    <mergeCell ref="B47:C47"/>
    <mergeCell ref="B48:C48"/>
    <mergeCell ref="A49:E49"/>
    <mergeCell ref="A44:C44"/>
    <mergeCell ref="A38:C38"/>
    <mergeCell ref="A6:E6"/>
    <mergeCell ref="A9:E9"/>
    <mergeCell ref="A19:E19"/>
    <mergeCell ref="A14:E14"/>
    <mergeCell ref="A39:E39"/>
    <mergeCell ref="A40:D40"/>
    <mergeCell ref="A41:D41"/>
    <mergeCell ref="A42:D42"/>
    <mergeCell ref="A1:E1"/>
    <mergeCell ref="A2:E2"/>
    <mergeCell ref="A3:E3"/>
    <mergeCell ref="D5:E5"/>
    <mergeCell ref="A43:C43"/>
  </mergeCells>
  <dataValidations count="5">
    <dataValidation type="custom" allowBlank="1" showInputMessage="1" showErrorMessage="1" error="Only one vehicle configuration may be used on each spreadsheet." sqref="D8">
      <formula1>IF(SUM(D11:D13)=0,TRUE,FALSE)</formula1>
    </dataValidation>
    <dataValidation type="custom" allowBlank="1" showInputMessage="1" showErrorMessage="1" error="Only one vehicle configuration may be used on each spreadsheet." sqref="D11">
      <formula1>IF(SUM(D8,D12,D13)=0,TRUE,FALSE)</formula1>
    </dataValidation>
    <dataValidation type="custom" allowBlank="1" showInputMessage="1" showErrorMessage="1" error="Only one vehicle configuration may be used on each spreadsheet." sqref="D12">
      <formula1>IF(SUM(D8,D11,D13)=0,TRUE,FALSE)</formula1>
    </dataValidation>
    <dataValidation type="custom" allowBlank="1" showInputMessage="1" showErrorMessage="1" error="Only one vehicle configuration may be used on each spreadsheet." sqref="D13">
      <formula1>IF(SUM(D8,D11,D12)=0,TRUE,FALSE)</formula1>
    </dataValidation>
    <dataValidation type="list" allowBlank="1" showInputMessage="1" showErrorMessage="1" sqref="D21:D37">
      <formula1>"Yes, "</formula1>
    </dataValidation>
  </dataValidations>
  <pageMargins left="0.7" right="0.7" top="0.75" bottom="0.75" header="0.3" footer="0.3"/>
  <pageSetup scale="92" fitToHeight="0" orientation="portrait" r:id="rId1"/>
  <headerFooter>
    <oddHeader>&amp;CPO# ____________________________&amp;R&amp;P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14</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James Anderson</cp:lastModifiedBy>
  <cp:lastPrinted>2019-06-21T13:54:54Z</cp:lastPrinted>
  <dcterms:created xsi:type="dcterms:W3CDTF">2016-08-11T20:23:26Z</dcterms:created>
  <dcterms:modified xsi:type="dcterms:W3CDTF">2021-02-25T19:50:34Z</dcterms:modified>
</cp:coreProperties>
</file>