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Courtesy Ford - Current Status &amp; Order Sheets\Order Sheets\"/>
    </mc:Choice>
  </mc:AlternateContent>
  <xr:revisionPtr revIDLastSave="0" documentId="13_ncr:1_{91C2849C-6B85-4648-88FB-2A189CE0012E}" xr6:coauthVersionLast="47" xr6:coauthVersionMax="47" xr10:uidLastSave="{00000000-0000-0000-0000-000000000000}"/>
  <bookViews>
    <workbookView xWindow="-28920" yWindow="-120" windowWidth="29040" windowHeight="15720" xr2:uid="{00000000-000D-0000-FFFF-FFFF00000000}"/>
  </bookViews>
  <sheets>
    <sheet name="Line 75-F250 Crew"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E30" i="1"/>
  <c r="E10" i="1" l="1"/>
  <c r="E11" i="1"/>
  <c r="E12" i="1"/>
  <c r="E13" i="1"/>
  <c r="E14" i="1"/>
  <c r="E15" i="1"/>
  <c r="E7" i="1"/>
  <c r="E26" i="1" l="1"/>
  <c r="E27" i="1"/>
  <c r="E40" i="1" l="1"/>
  <c r="E41" i="1"/>
  <c r="E32" i="1" l="1"/>
  <c r="E33" i="1"/>
  <c r="E34" i="1"/>
  <c r="E35" i="1"/>
  <c r="E36" i="1"/>
  <c r="E31" i="1" l="1"/>
  <c r="E25" i="1" l="1"/>
  <c r="E28" i="1"/>
  <c r="E29" i="1"/>
  <c r="E37" i="1"/>
  <c r="E38" i="1"/>
  <c r="E39" i="1"/>
  <c r="E42" i="1"/>
  <c r="E24" i="1" l="1"/>
  <c r="E23" i="1" l="1"/>
  <c r="D49" i="1" l="1"/>
  <c r="E45" i="1" l="1"/>
  <c r="E48" i="1" s="1"/>
  <c r="E49" i="1" s="1"/>
</calcChain>
</file>

<file path=xl/sharedStrings.xml><?xml version="1.0" encoding="utf-8"?>
<sst xmlns="http://schemas.openxmlformats.org/spreadsheetml/2006/main" count="114" uniqueCount="102">
  <si>
    <t>Unit Price</t>
  </si>
  <si>
    <t>Base Vehicle</t>
  </si>
  <si>
    <t>Vehicle Description</t>
  </si>
  <si>
    <t>Order Code</t>
  </si>
  <si>
    <t>Quantity</t>
  </si>
  <si>
    <t>Extended Price</t>
  </si>
  <si>
    <t>Optional Equipment</t>
  </si>
  <si>
    <t>Option Code</t>
  </si>
  <si>
    <t>Option Unit Price</t>
  </si>
  <si>
    <t>Add Option</t>
  </si>
  <si>
    <t>Description</t>
  </si>
  <si>
    <t>1 EA</t>
  </si>
  <si>
    <t>State Contract Number</t>
  </si>
  <si>
    <t>Vendor</t>
  </si>
  <si>
    <t>Optional Configuration</t>
  </si>
  <si>
    <t>Additional Costs</t>
  </si>
  <si>
    <t>0.35% Contract Administrative Fee</t>
  </si>
  <si>
    <t>Cost for Each Vehicle Plus Options</t>
  </si>
  <si>
    <t>Total Cost for Each Vehicle</t>
  </si>
  <si>
    <t>Total Cost for All Vehicles</t>
  </si>
  <si>
    <t>This spreadsheet is not a purchase order</t>
  </si>
  <si>
    <t>Available Exterior Colors</t>
  </si>
  <si>
    <t>Option Description</t>
  </si>
  <si>
    <t>LA Safety Inspection Sticker - 2 Year</t>
  </si>
  <si>
    <t>Spray-In Bedliner</t>
  </si>
  <si>
    <t>Daytime Running Lamps</t>
  </si>
  <si>
    <t>(Z1) Oxford White</t>
  </si>
  <si>
    <t>(UX) Ingot Silver</t>
  </si>
  <si>
    <t>Trim Type 4</t>
  </si>
  <si>
    <t>Cloth 40/20/40 Front Seats</t>
  </si>
  <si>
    <t>Trim Type 1</t>
  </si>
  <si>
    <t>17X</t>
  </si>
  <si>
    <t>6 Upfitter Switches</t>
  </si>
  <si>
    <t>66S</t>
  </si>
  <si>
    <t>Drop-In Bedliner</t>
  </si>
  <si>
    <t>85L</t>
  </si>
  <si>
    <t>15J</t>
  </si>
  <si>
    <t>5th Wheel/Gooseneck Hitch Prep Package</t>
  </si>
  <si>
    <t>53W</t>
  </si>
  <si>
    <t>90L</t>
  </si>
  <si>
    <t>Cruise Control</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</si>
  <si>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</si>
  <si>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</si>
  <si>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</si>
  <si>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Courtesy Ford</t>
  </si>
  <si>
    <t>Agency  Information</t>
  </si>
  <si>
    <t>LPAA Approval No</t>
  </si>
  <si>
    <t>Phone:</t>
  </si>
  <si>
    <t>Email:</t>
  </si>
  <si>
    <t>Shopping Cart</t>
  </si>
  <si>
    <t>Vendor Information</t>
  </si>
  <si>
    <t>Mike Solomon</t>
  </si>
  <si>
    <t xml:space="preserve">Vendor No. </t>
  </si>
  <si>
    <t>337-332-2145</t>
  </si>
  <si>
    <t>msolomon@courtesyautomotive.com</t>
  </si>
  <si>
    <t>(UM) Agate Black</t>
  </si>
  <si>
    <t>LA DEQ Waste Tire Fee (5 tires X $2.25 each)</t>
  </si>
  <si>
    <t>Order Sheet Instructions</t>
  </si>
  <si>
    <t>15L</t>
  </si>
  <si>
    <t>TBM</t>
  </si>
  <si>
    <t>Standard Trailer Tow Package</t>
  </si>
  <si>
    <t>Included</t>
  </si>
  <si>
    <t>Contact Name:</t>
  </si>
  <si>
    <t>Trailer Brake Controller</t>
  </si>
  <si>
    <t>52B</t>
  </si>
  <si>
    <t>Cab Steps</t>
  </si>
  <si>
    <t>18B</t>
  </si>
  <si>
    <t>W2B - 600A - 176" WB</t>
  </si>
  <si>
    <t>W2A - 600A-176"WB</t>
  </si>
  <si>
    <t>Agency Name</t>
  </si>
  <si>
    <t>Appearance Package</t>
  </si>
  <si>
    <t>17S</t>
  </si>
  <si>
    <t>180-365 Days</t>
  </si>
  <si>
    <t>4WD 6.7L V8 Diesel Engine</t>
  </si>
  <si>
    <t>LWB 6.7L V8 Diesel Engine</t>
  </si>
  <si>
    <t>(M7) Carbonized Gray Metallic</t>
  </si>
  <si>
    <t>(HX) Antimatter Blue Metallic</t>
  </si>
  <si>
    <t>X3H/X3J/
X3E/X4M</t>
  </si>
  <si>
    <t>Ford F-250 
Crew Cab</t>
  </si>
  <si>
    <t>RWD 6.7L V8 Diesel Engine</t>
  </si>
  <si>
    <t>AM</t>
  </si>
  <si>
    <t>DRIVER ASSIST (XL)</t>
  </si>
  <si>
    <t>96D</t>
  </si>
  <si>
    <t>PO#____________________</t>
  </si>
  <si>
    <r>
      <t xml:space="preserve">Cloth Bucket Front Seats 
</t>
    </r>
    <r>
      <rPr>
        <sz val="9"/>
        <rFont val="Calibri"/>
        <family val="2"/>
        <scheme val="minor"/>
      </rPr>
      <t>(No Console-Floor Level Drink Holder)</t>
    </r>
  </si>
  <si>
    <r>
      <t xml:space="preserve">4X4 Off-Road Package - Includes: Skid Plates  
</t>
    </r>
    <r>
      <rPr>
        <sz val="10"/>
        <rFont val="Calibri"/>
        <family val="2"/>
        <scheme val="minor"/>
      </rPr>
      <t>**(Requires: 4WD, E-Lock Rearend, All Terrain Tires )**</t>
    </r>
  </si>
  <si>
    <r>
      <t xml:space="preserve">High Capacity Trailer Tow Package 
</t>
    </r>
    <r>
      <rPr>
        <sz val="9"/>
        <color theme="1"/>
        <rFont val="Calibri"/>
        <family val="2"/>
        <scheme val="minor"/>
      </rPr>
      <t>(Diesel Required)</t>
    </r>
  </si>
  <si>
    <r>
      <t xml:space="preserve">Gooseneck Hitch Kit 
</t>
    </r>
    <r>
      <rPr>
        <sz val="9"/>
        <color theme="1"/>
        <rFont val="Calibri"/>
        <family val="2"/>
        <scheme val="minor"/>
      </rPr>
      <t>(requires 53W prep pack)</t>
    </r>
  </si>
  <si>
    <r>
      <t xml:space="preserve">5th Wheel Hitch Kit (18K)
</t>
    </r>
    <r>
      <rPr>
        <sz val="9"/>
        <color theme="1"/>
        <rFont val="Calibri"/>
        <family val="2"/>
        <scheme val="minor"/>
      </rPr>
      <t>** requires 8' Box &amp; 53W)</t>
    </r>
  </si>
  <si>
    <r>
      <t xml:space="preserve">Power Equipment Group 
</t>
    </r>
    <r>
      <rPr>
        <sz val="9"/>
        <rFont val="Calibri"/>
        <family val="2"/>
        <scheme val="minor"/>
      </rPr>
      <t>(Includes power windows and door locks)</t>
    </r>
  </si>
  <si>
    <r>
      <t xml:space="preserve">E-Lock Rear Axel **
</t>
    </r>
    <r>
      <rPr>
        <sz val="9"/>
        <rFont val="Calibri"/>
        <family val="2"/>
        <scheme val="minor"/>
      </rPr>
      <t>(required when selecting option 17x)</t>
    </r>
  </si>
  <si>
    <r>
      <t xml:space="preserve">All Terrain Tires **
</t>
    </r>
    <r>
      <rPr>
        <sz val="9"/>
        <rFont val="Calibri"/>
        <family val="2"/>
        <scheme val="minor"/>
      </rPr>
      <t>(required when selecting option 17x)</t>
    </r>
  </si>
  <si>
    <t xml:space="preserve"> </t>
  </si>
  <si>
    <t>RWD w/ 7.3L V8 Gas Engine</t>
  </si>
  <si>
    <t>W2A - 600A - 99N</t>
  </si>
  <si>
    <t>4WD w/ 7.3L V8 FFV Engine</t>
  </si>
  <si>
    <t>W2B - 600A - 99N</t>
  </si>
  <si>
    <t>W2A-600A-99M</t>
  </si>
  <si>
    <t>W2B - 600A - 99M/44G</t>
  </si>
  <si>
    <t>W2A - 600A - 99T/44G-176"WB</t>
  </si>
  <si>
    <t>LWB 8' Bed RWD w/7.3L V8 FFV Engine</t>
  </si>
  <si>
    <t>LWB 8' Bed 4WD w/7.3L V8 FFV Engine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</si>
</sst>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lt;=9999999]###\-####;\(###\)\ ###\-####"/>
  </numFmts>
  <fonts count="16" x14ac:knownFonts="1">
    <font>
      <sz val="11"/>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1"/>
      <color rgb="FFFF0000"/>
      <name val="Calibri"/>
      <family val="2"/>
      <scheme val="minor"/>
    </font>
    <font>
      <b/>
      <sz val="16"/>
      <name val="Calibri"/>
      <family val="2"/>
      <scheme val="minor"/>
    </font>
    <font>
      <b/>
      <sz val="11"/>
      <name val="Calibri"/>
      <family val="2"/>
      <scheme val="minor"/>
    </font>
    <font>
      <b/>
      <sz val="14"/>
      <name val="Calibri"/>
      <family val="2"/>
      <scheme val="minor"/>
    </font>
    <font>
      <b/>
      <sz val="11"/>
      <color theme="1"/>
      <name val="Calibri"/>
      <family val="2"/>
      <scheme val="minor"/>
    </font>
    <font>
      <b/>
      <sz val="14"/>
      <color theme="1"/>
      <name val="Calibri"/>
      <family val="2"/>
      <scheme val="minor"/>
    </font>
    <font>
      <sz val="10"/>
      <name val="Calibri"/>
      <family val="2"/>
      <scheme val="minor"/>
    </font>
    <font>
      <sz val="12"/>
      <name val="Calibri"/>
      <family val="2"/>
      <scheme val="minor"/>
    </font>
    <font>
      <sz val="14"/>
      <name val="Calibri"/>
      <family val="2"/>
      <scheme val="minor"/>
    </font>
    <font>
      <b/>
      <sz val="18"/>
      <name val="Calibri"/>
      <family val="2"/>
      <scheme val="minor"/>
    </font>
    <font>
      <sz val="9"/>
      <name val="Calibri"/>
      <family val="2"/>
      <scheme val="minor"/>
    </font>
    <font>
      <sz val="9"/>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90">
    <xf numFmtId="0" fontId="0" fillId="0" borderId="0" xfId="0"/>
    <xf numFmtId="0" fontId="3" fillId="0" borderId="0" xfId="0" applyFont="1"/>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3" fillId="0" borderId="15" xfId="0" applyFont="1" applyBorder="1" applyAlignment="1" applyProtection="1">
      <alignment wrapText="1"/>
      <protection hidden="1"/>
    </xf>
    <xf numFmtId="0" fontId="3" fillId="0" borderId="16" xfId="0" applyFont="1" applyBorder="1" applyProtection="1">
      <protection hidden="1"/>
    </xf>
    <xf numFmtId="44" fontId="3" fillId="0" borderId="16" xfId="1" applyFont="1" applyBorder="1" applyProtection="1">
      <protection hidden="1"/>
    </xf>
    <xf numFmtId="0" fontId="3" fillId="2" borderId="16" xfId="0" applyFont="1" applyFill="1" applyBorder="1" applyProtection="1">
      <protection locked="0"/>
    </xf>
    <xf numFmtId="44" fontId="3" fillId="0" borderId="17" xfId="0" applyNumberFormat="1" applyFont="1" applyBorder="1" applyProtection="1">
      <protection hidden="1"/>
    </xf>
    <xf numFmtId="0" fontId="6" fillId="0" borderId="15" xfId="0" applyFont="1" applyBorder="1" applyAlignment="1" applyProtection="1">
      <alignment wrapText="1"/>
      <protection hidden="1"/>
    </xf>
    <xf numFmtId="0" fontId="3" fillId="0" borderId="16" xfId="0" applyFont="1" applyBorder="1" applyAlignment="1" applyProtection="1">
      <alignment wrapText="1"/>
      <protection hidden="1"/>
    </xf>
    <xf numFmtId="0" fontId="3" fillId="5" borderId="15" xfId="0" applyFont="1" applyFill="1" applyBorder="1" applyAlignment="1" applyProtection="1">
      <alignment wrapText="1"/>
      <protection hidden="1"/>
    </xf>
    <xf numFmtId="44" fontId="3" fillId="5" borderId="16" xfId="1" applyFont="1" applyFill="1" applyBorder="1" applyProtection="1">
      <protection hidden="1"/>
    </xf>
    <xf numFmtId="0" fontId="3" fillId="0" borderId="16" xfId="0" applyFont="1" applyBorder="1" applyAlignment="1" applyProtection="1">
      <alignment horizontal="center"/>
      <protection hidden="1"/>
    </xf>
    <xf numFmtId="44" fontId="3" fillId="0" borderId="16" xfId="1" applyFont="1" applyBorder="1" applyAlignment="1" applyProtection="1">
      <protection hidden="1"/>
    </xf>
    <xf numFmtId="0" fontId="3" fillId="5" borderId="16" xfId="0" applyFont="1" applyFill="1" applyBorder="1" applyAlignment="1" applyProtection="1">
      <alignment horizontal="center"/>
      <protection hidden="1"/>
    </xf>
    <xf numFmtId="44" fontId="3" fillId="5" borderId="16" xfId="1" applyFont="1" applyFill="1" applyBorder="1" applyAlignment="1" applyProtection="1">
      <protection hidden="1"/>
    </xf>
    <xf numFmtId="0" fontId="3" fillId="5" borderId="16" xfId="0" applyFont="1" applyFill="1" applyBorder="1" applyAlignment="1" applyProtection="1">
      <alignment horizontal="center" wrapText="1"/>
      <protection hidden="1"/>
    </xf>
    <xf numFmtId="8" fontId="3" fillId="5" borderId="16" xfId="1" applyNumberFormat="1" applyFont="1" applyFill="1" applyBorder="1" applyAlignment="1" applyProtection="1">
      <protection hidden="1"/>
    </xf>
    <xf numFmtId="44" fontId="3" fillId="0" borderId="17" xfId="0" applyNumberFormat="1" applyFont="1" applyBorder="1" applyAlignment="1" applyProtection="1">
      <alignment horizontal="center"/>
      <protection hidden="1"/>
    </xf>
    <xf numFmtId="0" fontId="0" fillId="5" borderId="15" xfId="0" applyFill="1" applyBorder="1" applyAlignment="1" applyProtection="1">
      <alignment wrapText="1"/>
      <protection hidden="1"/>
    </xf>
    <xf numFmtId="0" fontId="0" fillId="5" borderId="16" xfId="0" applyFill="1" applyBorder="1" applyAlignment="1" applyProtection="1">
      <alignment horizontal="center"/>
      <protection hidden="1"/>
    </xf>
    <xf numFmtId="44" fontId="0" fillId="5" borderId="16" xfId="1" applyFont="1" applyFill="1" applyBorder="1" applyAlignment="1" applyProtection="1">
      <alignment horizontal="right"/>
      <protection hidden="1"/>
    </xf>
    <xf numFmtId="44" fontId="0" fillId="5" borderId="16" xfId="1" applyFont="1" applyFill="1" applyBorder="1" applyAlignment="1" applyProtection="1">
      <protection hidden="1"/>
    </xf>
    <xf numFmtId="0" fontId="10" fillId="0" borderId="16" xfId="0" applyFont="1" applyBorder="1" applyAlignment="1" applyProtection="1">
      <alignment wrapText="1"/>
      <protection hidden="1"/>
    </xf>
    <xf numFmtId="0" fontId="11" fillId="0" borderId="15" xfId="0" applyFont="1" applyBorder="1" applyAlignment="1" applyProtection="1">
      <alignment vertical="top" wrapText="1"/>
      <protection hidden="1"/>
    </xf>
    <xf numFmtId="0" fontId="11" fillId="0" borderId="16" xfId="0" applyFont="1" applyBorder="1" applyAlignment="1" applyProtection="1">
      <alignment horizontal="center"/>
      <protection hidden="1"/>
    </xf>
    <xf numFmtId="44" fontId="11" fillId="0" borderId="16" xfId="1" applyFont="1" applyBorder="1" applyAlignment="1" applyProtection="1">
      <alignment horizontal="right"/>
      <protection hidden="1"/>
    </xf>
    <xf numFmtId="0" fontId="0" fillId="0" borderId="18" xfId="0" applyBorder="1" applyAlignment="1" applyProtection="1">
      <alignment horizontal="right" wrapText="1"/>
      <protection hidden="1"/>
    </xf>
    <xf numFmtId="0" fontId="0" fillId="2" borderId="19" xfId="0" applyFill="1" applyBorder="1" applyAlignment="1" applyProtection="1">
      <alignment horizontal="right" wrapText="1"/>
      <protection locked="0"/>
    </xf>
    <xf numFmtId="0" fontId="3" fillId="2" borderId="19" xfId="0" applyFont="1" applyFill="1" applyBorder="1" applyAlignment="1" applyProtection="1">
      <alignment horizontal="right" wrapText="1"/>
      <protection locked="0"/>
    </xf>
    <xf numFmtId="0" fontId="7" fillId="0" borderId="9" xfId="0" applyFont="1" applyBorder="1" applyAlignment="1" applyProtection="1">
      <alignment horizontal="center"/>
      <protection hidden="1"/>
    </xf>
    <xf numFmtId="0" fontId="7" fillId="0" borderId="10" xfId="0" applyFont="1" applyBorder="1" applyAlignment="1" applyProtection="1">
      <alignment horizontal="center"/>
      <protection hidden="1"/>
    </xf>
    <xf numFmtId="0" fontId="7" fillId="0" borderId="8" xfId="0" applyFont="1" applyBorder="1" applyAlignment="1" applyProtection="1">
      <alignment horizontal="center"/>
      <protection hidden="1"/>
    </xf>
    <xf numFmtId="44" fontId="6" fillId="0" borderId="17" xfId="0" applyNumberFormat="1" applyFont="1" applyBorder="1" applyProtection="1">
      <protection hidden="1"/>
    </xf>
    <xf numFmtId="0" fontId="6" fillId="0" borderId="16" xfId="0" applyFont="1" applyBorder="1" applyProtection="1">
      <protection locked="0"/>
    </xf>
    <xf numFmtId="0" fontId="13" fillId="0" borderId="7" xfId="0" applyFont="1" applyBorder="1" applyAlignment="1" applyProtection="1">
      <alignment horizontal="center" wrapText="1"/>
      <protection hidden="1"/>
    </xf>
    <xf numFmtId="0" fontId="7" fillId="0" borderId="11" xfId="0" applyFont="1" applyBorder="1" applyAlignment="1" applyProtection="1">
      <alignment horizontal="center"/>
      <protection hidden="1"/>
    </xf>
    <xf numFmtId="0" fontId="6" fillId="0" borderId="0" xfId="0" applyFont="1"/>
    <xf numFmtId="14" fontId="6" fillId="0" borderId="0" xfId="0" applyNumberFormat="1" applyFont="1"/>
    <xf numFmtId="0" fontId="5" fillId="4" borderId="15" xfId="0" applyFont="1" applyFill="1" applyBorder="1" applyAlignment="1" applyProtection="1">
      <alignment horizontal="center"/>
      <protection hidden="1"/>
    </xf>
    <xf numFmtId="0" fontId="3" fillId="5" borderId="22" xfId="0" applyFont="1" applyFill="1" applyBorder="1" applyAlignment="1" applyProtection="1">
      <alignment horizontal="left" wrapText="1"/>
      <protection hidden="1"/>
    </xf>
    <xf numFmtId="0" fontId="3" fillId="0" borderId="15" xfId="0" applyFont="1" applyBorder="1" applyProtection="1">
      <protection hidden="1"/>
    </xf>
    <xf numFmtId="0" fontId="0" fillId="0" borderId="20" xfId="0" applyBorder="1" applyAlignment="1" applyProtection="1">
      <alignment wrapText="1"/>
      <protection hidden="1"/>
    </xf>
    <xf numFmtId="0" fontId="0" fillId="0" borderId="21" xfId="0" applyBorder="1" applyAlignment="1" applyProtection="1">
      <alignment wrapText="1"/>
      <protection hidden="1"/>
    </xf>
    <xf numFmtId="0" fontId="12" fillId="0" borderId="0" xfId="0" applyFont="1" applyAlignment="1">
      <alignment horizontal="center"/>
    </xf>
    <xf numFmtId="0" fontId="3" fillId="0" borderId="15" xfId="0" applyFont="1" applyBorder="1" applyAlignment="1" applyProtection="1">
      <alignment horizontal="centerContinuous"/>
      <protection hidden="1"/>
    </xf>
    <xf numFmtId="0" fontId="3" fillId="0" borderId="16" xfId="0" applyFont="1" applyBorder="1" applyAlignment="1" applyProtection="1">
      <alignment horizontal="centerContinuous"/>
      <protection hidden="1"/>
    </xf>
    <xf numFmtId="0" fontId="3" fillId="0" borderId="23" xfId="0" applyFont="1" applyBorder="1" applyAlignment="1" applyProtection="1">
      <alignment horizontal="centerContinuous"/>
      <protection hidden="1"/>
    </xf>
    <xf numFmtId="0" fontId="3" fillId="0" borderId="24" xfId="0" applyFont="1" applyBorder="1" applyAlignment="1" applyProtection="1">
      <alignment horizontal="centerContinuous"/>
      <protection hidden="1"/>
    </xf>
    <xf numFmtId="0" fontId="3" fillId="0" borderId="24" xfId="0" applyFont="1" applyBorder="1" applyProtection="1">
      <protection hidden="1"/>
    </xf>
    <xf numFmtId="44" fontId="3" fillId="0" borderId="25" xfId="0" applyNumberFormat="1" applyFont="1" applyBorder="1" applyProtection="1">
      <protection hidden="1"/>
    </xf>
    <xf numFmtId="0" fontId="0" fillId="2" borderId="0" xfId="0" applyFill="1" applyAlignment="1" applyProtection="1">
      <alignment wrapText="1"/>
      <protection locked="0"/>
    </xf>
    <xf numFmtId="0" fontId="0" fillId="5" borderId="0" xfId="0" applyFill="1"/>
    <xf numFmtId="164" fontId="0" fillId="5" borderId="0" xfId="0" applyNumberFormat="1" applyFill="1"/>
    <xf numFmtId="0" fontId="0" fillId="0" borderId="26" xfId="0" applyBorder="1" applyAlignment="1">
      <alignment horizontal="right"/>
    </xf>
    <xf numFmtId="0" fontId="0" fillId="2" borderId="27" xfId="0" applyFill="1" applyBorder="1" applyAlignment="1" applyProtection="1">
      <alignment horizontal="left"/>
      <protection locked="0"/>
    </xf>
    <xf numFmtId="0" fontId="0" fillId="2" borderId="27" xfId="0" applyFill="1" applyBorder="1" applyAlignment="1" applyProtection="1">
      <alignment horizontal="left" wrapText="1"/>
      <protection locked="0"/>
    </xf>
    <xf numFmtId="0" fontId="8" fillId="0" borderId="26" xfId="0" applyFont="1" applyBorder="1" applyAlignment="1">
      <alignment horizontal="right" wrapText="1"/>
    </xf>
    <xf numFmtId="0" fontId="8" fillId="5" borderId="27" xfId="0" applyFont="1" applyFill="1" applyBorder="1" applyAlignment="1">
      <alignment horizontal="center"/>
    </xf>
    <xf numFmtId="164" fontId="0" fillId="5" borderId="27" xfId="0" applyNumberFormat="1" applyFill="1" applyBorder="1"/>
    <xf numFmtId="0" fontId="0" fillId="0" borderId="28" xfId="0" applyBorder="1" applyAlignment="1">
      <alignment horizontal="right"/>
    </xf>
    <xf numFmtId="0" fontId="0" fillId="5" borderId="13" xfId="0" applyFill="1" applyBorder="1"/>
    <xf numFmtId="0" fontId="0" fillId="5" borderId="29" xfId="0" applyFill="1" applyBorder="1"/>
    <xf numFmtId="0" fontId="0" fillId="2" borderId="13" xfId="0" applyFill="1" applyBorder="1" applyAlignment="1" applyProtection="1">
      <alignment wrapText="1"/>
      <protection locked="0"/>
    </xf>
    <xf numFmtId="0" fontId="0" fillId="0" borderId="13" xfId="0" applyBorder="1"/>
    <xf numFmtId="0" fontId="0" fillId="2" borderId="29" xfId="0" applyFill="1" applyBorder="1" applyAlignment="1" applyProtection="1">
      <alignment horizontal="left"/>
      <protection locked="0"/>
    </xf>
    <xf numFmtId="0" fontId="9" fillId="4" borderId="28" xfId="0" applyFont="1" applyFill="1" applyBorder="1" applyAlignment="1" applyProtection="1">
      <alignment horizontal="centerContinuous"/>
      <protection hidden="1"/>
    </xf>
    <xf numFmtId="0" fontId="9" fillId="4" borderId="13" xfId="0" applyFont="1" applyFill="1" applyBorder="1" applyAlignment="1" applyProtection="1">
      <alignment horizontal="centerContinuous"/>
      <protection hidden="1"/>
    </xf>
    <xf numFmtId="0" fontId="9" fillId="4" borderId="29" xfId="0" applyFont="1" applyFill="1" applyBorder="1" applyAlignment="1" applyProtection="1">
      <alignment horizontal="centerContinuous"/>
      <protection hidden="1"/>
    </xf>
    <xf numFmtId="0" fontId="9" fillId="4" borderId="20" xfId="0" applyFont="1" applyFill="1" applyBorder="1" applyAlignment="1" applyProtection="1">
      <alignment horizontal="centerContinuous"/>
      <protection hidden="1"/>
    </xf>
    <xf numFmtId="0" fontId="9" fillId="4" borderId="5" xfId="0" applyFont="1" applyFill="1" applyBorder="1" applyAlignment="1" applyProtection="1">
      <alignment horizontal="centerContinuous"/>
      <protection hidden="1"/>
    </xf>
    <xf numFmtId="0" fontId="9" fillId="4" borderId="21" xfId="0" applyFont="1" applyFill="1" applyBorder="1" applyAlignment="1" applyProtection="1">
      <alignment horizontal="centerContinuous"/>
      <protection hidden="1"/>
    </xf>
    <xf numFmtId="0" fontId="7" fillId="4" borderId="15" xfId="0" applyFont="1" applyFill="1" applyBorder="1" applyAlignment="1" applyProtection="1">
      <alignment horizontal="centerContinuous"/>
      <protection hidden="1"/>
    </xf>
    <xf numFmtId="0" fontId="7" fillId="4" borderId="16" xfId="0" applyFont="1" applyFill="1" applyBorder="1" applyAlignment="1" applyProtection="1">
      <alignment horizontal="centerContinuous"/>
      <protection hidden="1"/>
    </xf>
    <xf numFmtId="0" fontId="7" fillId="4" borderId="17"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protection hidden="1"/>
    </xf>
    <xf numFmtId="0" fontId="7" fillId="4" borderId="5" xfId="0" applyFont="1" applyFill="1" applyBorder="1" applyAlignment="1" applyProtection="1">
      <alignment horizontal="centerContinuous"/>
      <protection hidden="1"/>
    </xf>
    <xf numFmtId="0" fontId="7" fillId="4" borderId="6"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wrapText="1"/>
      <protection hidden="1"/>
    </xf>
    <xf numFmtId="0" fontId="7" fillId="4" borderId="5" xfId="0" applyFont="1" applyFill="1" applyBorder="1" applyAlignment="1" applyProtection="1">
      <alignment horizontal="centerContinuous" wrapText="1"/>
      <protection hidden="1"/>
    </xf>
    <xf numFmtId="0" fontId="7" fillId="4" borderId="6" xfId="0" applyFont="1" applyFill="1" applyBorder="1" applyAlignment="1" applyProtection="1">
      <alignment horizontal="centerContinuous" wrapText="1"/>
      <protection hidden="1"/>
    </xf>
    <xf numFmtId="0" fontId="5" fillId="4" borderId="12" xfId="0" applyFont="1" applyFill="1" applyBorder="1" applyAlignment="1" applyProtection="1">
      <alignment horizontal="centerContinuous"/>
      <protection hidden="1"/>
    </xf>
    <xf numFmtId="0" fontId="5" fillId="4" borderId="13" xfId="0" applyFont="1" applyFill="1" applyBorder="1" applyAlignment="1" applyProtection="1">
      <alignment horizontal="centerContinuous"/>
      <protection hidden="1"/>
    </xf>
    <xf numFmtId="0" fontId="5" fillId="4" borderId="14" xfId="0" applyFont="1" applyFill="1" applyBorder="1" applyAlignment="1" applyProtection="1">
      <alignment horizontal="centerContinuous"/>
      <protection hidden="1"/>
    </xf>
    <xf numFmtId="0" fontId="2" fillId="3" borderId="1" xfId="0" applyFont="1" applyFill="1" applyBorder="1" applyAlignment="1" applyProtection="1">
      <alignment horizontal="centerContinuous"/>
      <protection hidden="1"/>
    </xf>
    <xf numFmtId="0" fontId="4" fillId="3" borderId="2" xfId="0" applyFont="1" applyFill="1" applyBorder="1" applyAlignment="1" applyProtection="1">
      <alignment horizontal="centerContinuous"/>
      <protection hidden="1"/>
    </xf>
    <xf numFmtId="0" fontId="4" fillId="3" borderId="3" xfId="0" applyFont="1" applyFill="1" applyBorder="1" applyAlignment="1" applyProtection="1">
      <alignment horizontal="centerContinuous"/>
      <protection hidden="1"/>
    </xf>
    <xf numFmtId="0" fontId="0" fillId="0" borderId="20" xfId="0" applyBorder="1" applyAlignment="1" applyProtection="1">
      <alignment horizontal="right" wrapText="1"/>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7"/>
  <sheetViews>
    <sheetView tabSelected="1" view="pageLayout" zoomScaleNormal="100" workbookViewId="0">
      <selection activeCell="E7" sqref="E7"/>
    </sheetView>
  </sheetViews>
  <sheetFormatPr defaultColWidth="5.42578125" defaultRowHeight="15" x14ac:dyDescent="0.25"/>
  <cols>
    <col min="1" max="1" width="31.85546875" style="1" customWidth="1"/>
    <col min="2" max="2" width="19.140625" style="1" customWidth="1"/>
    <col min="3" max="3" width="16.5703125" style="1" customWidth="1"/>
    <col min="4" max="4" width="17.42578125" style="1" bestFit="1" customWidth="1"/>
    <col min="5" max="5" width="16.5703125" style="1" customWidth="1"/>
    <col min="6" max="16384" width="5.42578125" style="1"/>
  </cols>
  <sheetData>
    <row r="1" spans="1:5" s="39" customFormat="1" ht="15.75" thickBot="1" x14ac:dyDescent="0.3">
      <c r="A1" s="39" t="s">
        <v>83</v>
      </c>
      <c r="E1" s="40">
        <v>46174</v>
      </c>
    </row>
    <row r="2" spans="1:5" ht="27.2" customHeight="1" thickTop="1" thickBot="1" x14ac:dyDescent="0.35">
      <c r="A2" s="86" t="s">
        <v>20</v>
      </c>
      <c r="B2" s="87"/>
      <c r="C2" s="87"/>
      <c r="D2" s="87"/>
      <c r="E2" s="88"/>
    </row>
    <row r="3" spans="1:5" s="46" customFormat="1" ht="54.95" customHeight="1" thickBot="1" x14ac:dyDescent="0.4">
      <c r="A3" s="37" t="s">
        <v>78</v>
      </c>
      <c r="B3" s="33" t="s">
        <v>42</v>
      </c>
      <c r="C3" s="33">
        <v>75</v>
      </c>
      <c r="D3" s="33" t="s">
        <v>43</v>
      </c>
      <c r="E3" s="34" t="s">
        <v>72</v>
      </c>
    </row>
    <row r="4" spans="1:5" s="46" customFormat="1" ht="19.5" thickBot="1" x14ac:dyDescent="0.35">
      <c r="A4" s="32" t="s">
        <v>12</v>
      </c>
      <c r="B4" s="33">
        <v>4400023793</v>
      </c>
      <c r="C4" s="33" t="s">
        <v>13</v>
      </c>
      <c r="D4" s="38" t="s">
        <v>44</v>
      </c>
      <c r="E4" s="34"/>
    </row>
    <row r="5" spans="1:5" ht="21" x14ac:dyDescent="0.35">
      <c r="A5" s="83" t="s">
        <v>1</v>
      </c>
      <c r="B5" s="84"/>
      <c r="C5" s="84"/>
      <c r="D5" s="84"/>
      <c r="E5" s="85"/>
    </row>
    <row r="6" spans="1:5" x14ac:dyDescent="0.25">
      <c r="A6" s="2" t="s">
        <v>2</v>
      </c>
      <c r="B6" s="3" t="s">
        <v>3</v>
      </c>
      <c r="C6" s="3" t="s">
        <v>0</v>
      </c>
      <c r="D6" s="3" t="s">
        <v>4</v>
      </c>
      <c r="E6" s="4" t="s">
        <v>5</v>
      </c>
    </row>
    <row r="7" spans="1:5" x14ac:dyDescent="0.25">
      <c r="A7" s="5" t="s">
        <v>93</v>
      </c>
      <c r="B7" s="6" t="s">
        <v>94</v>
      </c>
      <c r="C7" s="7">
        <v>45942</v>
      </c>
      <c r="D7" s="8">
        <v>0</v>
      </c>
      <c r="E7" s="9">
        <f t="shared" ref="E7:E15" si="0">$C7*D7</f>
        <v>0</v>
      </c>
    </row>
    <row r="8" spans="1:5" ht="18.75" x14ac:dyDescent="0.3">
      <c r="A8" s="80" t="s">
        <v>14</v>
      </c>
      <c r="B8" s="81"/>
      <c r="C8" s="81"/>
      <c r="D8" s="81"/>
      <c r="E8" s="82"/>
    </row>
    <row r="9" spans="1:5" x14ac:dyDescent="0.25">
      <c r="A9" s="10" t="s">
        <v>10</v>
      </c>
      <c r="B9" s="3" t="s">
        <v>3</v>
      </c>
      <c r="C9" s="3" t="s">
        <v>0</v>
      </c>
      <c r="D9" s="36" t="s">
        <v>4</v>
      </c>
      <c r="E9" s="35" t="s">
        <v>5</v>
      </c>
    </row>
    <row r="10" spans="1:5" x14ac:dyDescent="0.25">
      <c r="A10" s="5" t="s">
        <v>95</v>
      </c>
      <c r="B10" s="6" t="s">
        <v>96</v>
      </c>
      <c r="C10" s="7">
        <v>48602</v>
      </c>
      <c r="D10" s="8">
        <v>0</v>
      </c>
      <c r="E10" s="9">
        <f t="shared" si="0"/>
        <v>0</v>
      </c>
    </row>
    <row r="11" spans="1:5" x14ac:dyDescent="0.25">
      <c r="A11" s="5" t="s">
        <v>79</v>
      </c>
      <c r="B11" s="11" t="s">
        <v>97</v>
      </c>
      <c r="C11" s="7">
        <v>55002</v>
      </c>
      <c r="D11" s="8"/>
      <c r="E11" s="9">
        <f t="shared" si="0"/>
        <v>0</v>
      </c>
    </row>
    <row r="12" spans="1:5" ht="30" x14ac:dyDescent="0.25">
      <c r="A12" s="5" t="s">
        <v>73</v>
      </c>
      <c r="B12" s="11" t="s">
        <v>98</v>
      </c>
      <c r="C12" s="7">
        <v>57662</v>
      </c>
      <c r="D12" s="8">
        <v>0</v>
      </c>
      <c r="E12" s="9">
        <f t="shared" si="0"/>
        <v>0</v>
      </c>
    </row>
    <row r="13" spans="1:5" ht="28.7" customHeight="1" x14ac:dyDescent="0.25">
      <c r="A13" s="5" t="s">
        <v>74</v>
      </c>
      <c r="B13" s="25" t="s">
        <v>99</v>
      </c>
      <c r="C13" s="7">
        <v>55191</v>
      </c>
      <c r="D13" s="8"/>
      <c r="E13" s="9">
        <f t="shared" si="0"/>
        <v>0</v>
      </c>
    </row>
    <row r="14" spans="1:5" ht="30" x14ac:dyDescent="0.25">
      <c r="A14" s="5" t="s">
        <v>100</v>
      </c>
      <c r="B14" s="11" t="s">
        <v>68</v>
      </c>
      <c r="C14" s="7">
        <v>46131</v>
      </c>
      <c r="D14" s="8"/>
      <c r="E14" s="9">
        <f t="shared" si="0"/>
        <v>0</v>
      </c>
    </row>
    <row r="15" spans="1:5" ht="30" x14ac:dyDescent="0.25">
      <c r="A15" s="12" t="s">
        <v>101</v>
      </c>
      <c r="B15" s="11" t="s">
        <v>67</v>
      </c>
      <c r="C15" s="13">
        <v>48791</v>
      </c>
      <c r="D15" s="8"/>
      <c r="E15" s="9">
        <f t="shared" si="0"/>
        <v>0</v>
      </c>
    </row>
    <row r="16" spans="1:5" ht="18.75" x14ac:dyDescent="0.3">
      <c r="A16" s="80" t="s">
        <v>21</v>
      </c>
      <c r="B16" s="81"/>
      <c r="C16" s="81"/>
      <c r="D16" s="81"/>
      <c r="E16" s="82"/>
    </row>
    <row r="17" spans="1:5" x14ac:dyDescent="0.25">
      <c r="A17" s="89" t="s">
        <v>26</v>
      </c>
      <c r="B17" s="30" t="s">
        <v>92</v>
      </c>
      <c r="C17" s="44" t="s">
        <v>27</v>
      </c>
      <c r="D17" s="45"/>
      <c r="E17" s="31"/>
    </row>
    <row r="18" spans="1:5" x14ac:dyDescent="0.25">
      <c r="A18" s="29" t="s">
        <v>75</v>
      </c>
      <c r="B18" s="30"/>
      <c r="C18" s="44" t="s">
        <v>92</v>
      </c>
      <c r="D18" s="45"/>
      <c r="E18" s="31" t="s">
        <v>92</v>
      </c>
    </row>
    <row r="19" spans="1:5" ht="17.45" customHeight="1" x14ac:dyDescent="0.25">
      <c r="A19" s="29" t="s">
        <v>76</v>
      </c>
      <c r="B19" s="30"/>
      <c r="C19" s="44" t="s">
        <v>55</v>
      </c>
      <c r="D19" s="45"/>
      <c r="E19" s="31"/>
    </row>
    <row r="20" spans="1:5" ht="15" customHeight="1" x14ac:dyDescent="0.25">
      <c r="A20" s="29"/>
      <c r="B20" s="30"/>
      <c r="C20" s="44" t="s">
        <v>92</v>
      </c>
      <c r="D20" s="45"/>
      <c r="E20" s="31"/>
    </row>
    <row r="21" spans="1:5" ht="18.75" x14ac:dyDescent="0.3">
      <c r="A21" s="77" t="s">
        <v>6</v>
      </c>
      <c r="B21" s="78"/>
      <c r="C21" s="78"/>
      <c r="D21" s="78"/>
      <c r="E21" s="79"/>
    </row>
    <row r="22" spans="1:5" x14ac:dyDescent="0.25">
      <c r="A22" s="2" t="s">
        <v>22</v>
      </c>
      <c r="B22" s="3" t="s">
        <v>7</v>
      </c>
      <c r="C22" s="3" t="s">
        <v>8</v>
      </c>
      <c r="D22" s="3" t="s">
        <v>9</v>
      </c>
      <c r="E22" s="4" t="s">
        <v>5</v>
      </c>
    </row>
    <row r="23" spans="1:5" ht="27.75" x14ac:dyDescent="0.25">
      <c r="A23" s="5" t="s">
        <v>84</v>
      </c>
      <c r="B23" s="14" t="s">
        <v>28</v>
      </c>
      <c r="C23" s="15">
        <v>559</v>
      </c>
      <c r="D23" s="8"/>
      <c r="E23" s="9">
        <f t="shared" ref="E23:E30" si="1">IF(D23="Yes",$C23*SUM($D$8:$D$15),0)</f>
        <v>0</v>
      </c>
    </row>
    <row r="24" spans="1:5" x14ac:dyDescent="0.25">
      <c r="A24" s="5" t="s">
        <v>29</v>
      </c>
      <c r="B24" s="14" t="s">
        <v>30</v>
      </c>
      <c r="C24" s="15">
        <v>286</v>
      </c>
      <c r="D24" s="8"/>
      <c r="E24" s="9">
        <f t="shared" si="1"/>
        <v>0</v>
      </c>
    </row>
    <row r="25" spans="1:5" ht="57" x14ac:dyDescent="0.25">
      <c r="A25" s="26" t="s">
        <v>85</v>
      </c>
      <c r="B25" s="27" t="s">
        <v>31</v>
      </c>
      <c r="C25" s="28">
        <v>592</v>
      </c>
      <c r="D25" s="8"/>
      <c r="E25" s="9">
        <f t="shared" si="1"/>
        <v>0</v>
      </c>
    </row>
    <row r="26" spans="1:5" x14ac:dyDescent="0.25">
      <c r="A26" s="5" t="s">
        <v>70</v>
      </c>
      <c r="B26" s="14" t="s">
        <v>71</v>
      </c>
      <c r="C26" s="15">
        <v>2834</v>
      </c>
      <c r="D26" s="8"/>
      <c r="E26" s="9">
        <f t="shared" si="1"/>
        <v>0</v>
      </c>
    </row>
    <row r="27" spans="1:5" x14ac:dyDescent="0.25">
      <c r="A27" s="5" t="s">
        <v>32</v>
      </c>
      <c r="B27" s="14" t="s">
        <v>33</v>
      </c>
      <c r="C27" s="15">
        <v>228</v>
      </c>
      <c r="D27" s="8"/>
      <c r="E27" s="9">
        <f t="shared" si="1"/>
        <v>0</v>
      </c>
    </row>
    <row r="28" spans="1:5" x14ac:dyDescent="0.25">
      <c r="A28" s="5" t="s">
        <v>24</v>
      </c>
      <c r="B28" s="14" t="s">
        <v>80</v>
      </c>
      <c r="C28" s="15">
        <v>625</v>
      </c>
      <c r="D28" s="8"/>
      <c r="E28" s="9">
        <f t="shared" si="1"/>
        <v>0</v>
      </c>
    </row>
    <row r="29" spans="1:5" x14ac:dyDescent="0.25">
      <c r="A29" s="5" t="s">
        <v>34</v>
      </c>
      <c r="B29" s="14" t="s">
        <v>35</v>
      </c>
      <c r="C29" s="15">
        <v>323</v>
      </c>
      <c r="D29" s="8"/>
      <c r="E29" s="9">
        <f t="shared" si="1"/>
        <v>0</v>
      </c>
    </row>
    <row r="30" spans="1:5" x14ac:dyDescent="0.25">
      <c r="A30" s="21" t="s">
        <v>60</v>
      </c>
      <c r="B30" s="22" t="s">
        <v>61</v>
      </c>
      <c r="C30" s="23">
        <v>0</v>
      </c>
      <c r="D30" s="8"/>
      <c r="E30" s="9">
        <f t="shared" si="1"/>
        <v>0</v>
      </c>
    </row>
    <row r="31" spans="1:5" ht="27.75" x14ac:dyDescent="0.25">
      <c r="A31" s="21" t="s">
        <v>86</v>
      </c>
      <c r="B31" s="22">
        <v>535</v>
      </c>
      <c r="C31" s="24">
        <v>1029</v>
      </c>
      <c r="D31" s="8"/>
      <c r="E31" s="9">
        <f t="shared" ref="E31:E42" si="2">IF(D31="Yes",$C31*SUM($D$8:$D$15),0)</f>
        <v>0</v>
      </c>
    </row>
    <row r="32" spans="1:5" ht="27.75" x14ac:dyDescent="0.25">
      <c r="A32" s="21" t="s">
        <v>87</v>
      </c>
      <c r="B32" s="22" t="s">
        <v>36</v>
      </c>
      <c r="C32" s="24">
        <v>228</v>
      </c>
      <c r="D32" s="8"/>
      <c r="E32" s="9">
        <f t="shared" si="2"/>
        <v>0</v>
      </c>
    </row>
    <row r="33" spans="1:5" ht="27.75" x14ac:dyDescent="0.25">
      <c r="A33" s="21" t="s">
        <v>88</v>
      </c>
      <c r="B33" s="22" t="s">
        <v>58</v>
      </c>
      <c r="C33" s="24">
        <v>1224</v>
      </c>
      <c r="D33" s="8"/>
      <c r="E33" s="9">
        <f t="shared" si="2"/>
        <v>0</v>
      </c>
    </row>
    <row r="34" spans="1:5" ht="30" x14ac:dyDescent="0.25">
      <c r="A34" s="5" t="s">
        <v>37</v>
      </c>
      <c r="B34" s="14" t="s">
        <v>38</v>
      </c>
      <c r="C34" s="15">
        <v>683</v>
      </c>
      <c r="D34" s="8"/>
      <c r="E34" s="9">
        <f t="shared" si="2"/>
        <v>0</v>
      </c>
    </row>
    <row r="35" spans="1:5" x14ac:dyDescent="0.25">
      <c r="A35" s="5" t="s">
        <v>63</v>
      </c>
      <c r="B35" s="14" t="s">
        <v>64</v>
      </c>
      <c r="C35" s="15">
        <v>273</v>
      </c>
      <c r="D35" s="8"/>
      <c r="E35" s="9">
        <f t="shared" si="2"/>
        <v>0</v>
      </c>
    </row>
    <row r="36" spans="1:5" x14ac:dyDescent="0.25">
      <c r="A36" s="5" t="s">
        <v>65</v>
      </c>
      <c r="B36" s="14" t="s">
        <v>66</v>
      </c>
      <c r="C36" s="15">
        <v>405</v>
      </c>
      <c r="D36" s="8"/>
      <c r="E36" s="9">
        <f t="shared" si="2"/>
        <v>0</v>
      </c>
    </row>
    <row r="37" spans="1:5" ht="39.75" x14ac:dyDescent="0.25">
      <c r="A37" s="5" t="s">
        <v>89</v>
      </c>
      <c r="B37" s="14" t="s">
        <v>39</v>
      </c>
      <c r="C37" s="15">
        <v>0</v>
      </c>
      <c r="D37" s="8"/>
      <c r="E37" s="9">
        <f t="shared" si="2"/>
        <v>0</v>
      </c>
    </row>
    <row r="38" spans="1:5" x14ac:dyDescent="0.25">
      <c r="A38" s="5" t="s">
        <v>40</v>
      </c>
      <c r="B38" s="14">
        <v>525</v>
      </c>
      <c r="C38" s="15">
        <v>0</v>
      </c>
      <c r="D38" s="8"/>
      <c r="E38" s="9">
        <f t="shared" si="2"/>
        <v>0</v>
      </c>
    </row>
    <row r="39" spans="1:5" x14ac:dyDescent="0.25">
      <c r="A39" s="5" t="s">
        <v>25</v>
      </c>
      <c r="B39" s="14">
        <v>942</v>
      </c>
      <c r="C39" s="15">
        <v>0</v>
      </c>
      <c r="D39" s="8"/>
      <c r="E39" s="9">
        <f t="shared" si="2"/>
        <v>0</v>
      </c>
    </row>
    <row r="40" spans="1:5" x14ac:dyDescent="0.25">
      <c r="A40" s="5" t="s">
        <v>81</v>
      </c>
      <c r="B40" s="14" t="s">
        <v>82</v>
      </c>
      <c r="C40" s="15">
        <v>665</v>
      </c>
      <c r="D40" s="8"/>
      <c r="E40" s="9">
        <f t="shared" si="2"/>
        <v>0</v>
      </c>
    </row>
    <row r="41" spans="1:5" ht="30.75" customHeight="1" x14ac:dyDescent="0.25">
      <c r="A41" s="12" t="s">
        <v>90</v>
      </c>
      <c r="B41" s="18" t="s">
        <v>77</v>
      </c>
      <c r="C41" s="19">
        <v>392</v>
      </c>
      <c r="D41" s="8"/>
      <c r="E41" s="9">
        <f t="shared" si="2"/>
        <v>0</v>
      </c>
    </row>
    <row r="42" spans="1:5" ht="27.75" x14ac:dyDescent="0.25">
      <c r="A42" s="12" t="s">
        <v>91</v>
      </c>
      <c r="B42" s="16" t="s">
        <v>59</v>
      </c>
      <c r="C42" s="17">
        <v>150</v>
      </c>
      <c r="D42" s="8"/>
      <c r="E42" s="9">
        <f t="shared" si="2"/>
        <v>0</v>
      </c>
    </row>
    <row r="43" spans="1:5" x14ac:dyDescent="0.25">
      <c r="A43" s="43" t="s">
        <v>17</v>
      </c>
      <c r="B43" s="6"/>
      <c r="C43" s="6"/>
      <c r="D43" s="6" t="s">
        <v>11</v>
      </c>
      <c r="E43" s="20">
        <f>IF(SUM(D7:D15)=0,0,SUM(E7:E15,E23:E42)/SUM(D7:D15))</f>
        <v>0</v>
      </c>
    </row>
    <row r="44" spans="1:5" ht="18.75" x14ac:dyDescent="0.3">
      <c r="A44" s="74" t="s">
        <v>15</v>
      </c>
      <c r="B44" s="75"/>
      <c r="C44" s="75"/>
      <c r="D44" s="75"/>
      <c r="E44" s="76"/>
    </row>
    <row r="45" spans="1:5" x14ac:dyDescent="0.25">
      <c r="A45" s="47" t="s">
        <v>16</v>
      </c>
      <c r="B45" s="48"/>
      <c r="C45" s="48"/>
      <c r="D45" s="48"/>
      <c r="E45" s="9">
        <f>ROUND(0.0035*E43,2)</f>
        <v>0</v>
      </c>
    </row>
    <row r="46" spans="1:5" x14ac:dyDescent="0.25">
      <c r="A46" s="47" t="s">
        <v>56</v>
      </c>
      <c r="B46" s="48"/>
      <c r="C46" s="48"/>
      <c r="D46" s="48"/>
      <c r="E46" s="9">
        <v>11.25</v>
      </c>
    </row>
    <row r="47" spans="1:5" x14ac:dyDescent="0.25">
      <c r="A47" s="47" t="s">
        <v>23</v>
      </c>
      <c r="B47" s="48"/>
      <c r="C47" s="48"/>
      <c r="D47" s="48"/>
      <c r="E47" s="9">
        <v>20</v>
      </c>
    </row>
    <row r="48" spans="1:5" x14ac:dyDescent="0.25">
      <c r="A48" s="47" t="s">
        <v>18</v>
      </c>
      <c r="B48" s="48"/>
      <c r="C48" s="48"/>
      <c r="D48" s="6" t="s">
        <v>11</v>
      </c>
      <c r="E48" s="9">
        <f>IF(SUM(E43:E47)&lt;100,0,SUM(E43:E47))</f>
        <v>0</v>
      </c>
    </row>
    <row r="49" spans="1:5" x14ac:dyDescent="0.25">
      <c r="A49" s="49" t="s">
        <v>19</v>
      </c>
      <c r="B49" s="50"/>
      <c r="C49" s="50"/>
      <c r="D49" s="51" t="str">
        <f>IF(SUM(D8:D15)=0,"",IF(SUM(D8:D15)=1,"1 Vehicle",SUM(D8:D15)&amp;" Vehicles"))</f>
        <v/>
      </c>
      <c r="E49" s="52">
        <f>E48*SUM(D8:D15)</f>
        <v>0</v>
      </c>
    </row>
    <row r="50" spans="1:5" ht="18.75" x14ac:dyDescent="0.3">
      <c r="A50" s="71" t="s">
        <v>45</v>
      </c>
      <c r="B50" s="72"/>
      <c r="C50" s="72"/>
      <c r="D50" s="72"/>
      <c r="E50" s="73"/>
    </row>
    <row r="51" spans="1:5" x14ac:dyDescent="0.25">
      <c r="A51" s="56" t="s">
        <v>62</v>
      </c>
      <c r="B51" s="53"/>
      <c r="C51" s="53"/>
      <c r="D51" t="s">
        <v>46</v>
      </c>
      <c r="E51" s="57"/>
    </row>
    <row r="52" spans="1:5" x14ac:dyDescent="0.25">
      <c r="A52" s="56" t="s">
        <v>47</v>
      </c>
      <c r="B52" s="53"/>
      <c r="C52" s="53"/>
      <c r="D52" t="s">
        <v>69</v>
      </c>
      <c r="E52" s="58"/>
    </row>
    <row r="53" spans="1:5" x14ac:dyDescent="0.25">
      <c r="A53" s="62" t="s">
        <v>48</v>
      </c>
      <c r="B53" s="65"/>
      <c r="C53" s="65"/>
      <c r="D53" s="66" t="s">
        <v>49</v>
      </c>
      <c r="E53" s="67"/>
    </row>
    <row r="54" spans="1:5" ht="18.75" x14ac:dyDescent="0.3">
      <c r="A54" s="68" t="s">
        <v>50</v>
      </c>
      <c r="B54" s="69"/>
      <c r="C54" s="69"/>
      <c r="D54" s="69"/>
      <c r="E54" s="70"/>
    </row>
    <row r="55" spans="1:5" x14ac:dyDescent="0.25">
      <c r="A55" s="59" t="s">
        <v>44</v>
      </c>
      <c r="B55" s="54" t="s">
        <v>51</v>
      </c>
      <c r="C55" s="54"/>
      <c r="D55" s="54" t="s">
        <v>52</v>
      </c>
      <c r="E55" s="60">
        <v>310062165</v>
      </c>
    </row>
    <row r="56" spans="1:5" x14ac:dyDescent="0.25">
      <c r="A56" s="56" t="s">
        <v>47</v>
      </c>
      <c r="B56" s="55" t="s">
        <v>53</v>
      </c>
      <c r="C56" s="55"/>
      <c r="D56" s="55"/>
      <c r="E56" s="61"/>
    </row>
    <row r="57" spans="1:5" x14ac:dyDescent="0.25">
      <c r="A57" s="62" t="s">
        <v>48</v>
      </c>
      <c r="B57" s="63" t="s">
        <v>54</v>
      </c>
      <c r="C57" s="63"/>
      <c r="D57" s="63"/>
      <c r="E57" s="64"/>
    </row>
  </sheetData>
  <sheetProtection algorithmName="SHA-512" hashValue="TwyjffQMAUn7GXeaDbXiqRGBUe9l1+XFbUmLX29mtR6jTyEuJAxOr/Jwi50c0A6FIgREi3CtPhbWtERo+zkAeA==" saltValue="apsXG7BJ4J7ltoVv+NPJlQ==" spinCount="100000" sheet="1" formatColumns="0" formatRows="0"/>
  <dataValidations count="4">
    <dataValidation type="list" allowBlank="1" showInputMessage="1" showErrorMessage="1" sqref="D23:D42" xr:uid="{9A6B7EB4-163E-428D-8C40-DA5A179F59D0}">
      <formula1>"Yes, "</formula1>
    </dataValidation>
    <dataValidation type="custom" allowBlank="1" showInputMessage="1" showErrorMessage="1" error="Only one vehicle configuration may be used on each spreadsheet." sqref="D7" xr:uid="{5F1D16C6-BEC6-4103-9BA3-6E88A7A60D0C}">
      <formula1>IF(SUM(D9:D14)=0,TRUE,FALSE)</formula1>
    </dataValidation>
    <dataValidation type="custom" allowBlank="1" showInputMessage="1" showErrorMessage="1" error="Only one vehicle configuration may be used on each spreadsheet." sqref="D9:D10" xr:uid="{284AA2E7-D256-4313-A0AA-21822896359F}">
      <formula1>IF(SUM(D12:D15)=0,TRUE,FALSE)</formula1>
    </dataValidation>
    <dataValidation type="custom" allowBlank="1" showInputMessage="1" showErrorMessage="1" error="Only one vehicle configuration may be used on each spreadsheet." sqref="D11:D15" xr:uid="{58391948-646A-49F7-8BDF-82DDE6029C8D}">
      <formula1>IF(SUM(D14:D16)=0,TRUE,FALSE)</formula1>
    </dataValidation>
  </dataValidations>
  <pageMargins left="0.25" right="0.25"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CA016-8110-448A-949F-8F3DD3C386DD}">
  <dimension ref="A1:A2"/>
  <sheetViews>
    <sheetView workbookViewId="0">
      <selection activeCell="A7" sqref="A7"/>
    </sheetView>
  </sheetViews>
  <sheetFormatPr defaultRowHeight="15" x14ac:dyDescent="0.25"/>
  <cols>
    <col min="1" max="1" width="107.28515625" bestFit="1" customWidth="1"/>
  </cols>
  <sheetData>
    <row r="1" spans="1:1" s="1" customFormat="1" ht="21" x14ac:dyDescent="0.35">
      <c r="A1" s="41" t="s">
        <v>57</v>
      </c>
    </row>
    <row r="2" spans="1:1" s="1" customFormat="1" ht="173.25" customHeight="1" thickBot="1" x14ac:dyDescent="0.3">
      <c r="A2" s="4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75-F250 Crew</vt:lpstr>
      <vt:lpstr>Instructions</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Bachman</dc:creator>
  <cp:lastModifiedBy>Raymond McKnight (DOA)</cp:lastModifiedBy>
  <cp:lastPrinted>2019-10-16T15:18:50Z</cp:lastPrinted>
  <dcterms:created xsi:type="dcterms:W3CDTF">2016-08-11T20:23:26Z</dcterms:created>
  <dcterms:modified xsi:type="dcterms:W3CDTF">2026-06-01T14:15:03Z</dcterms:modified>
</cp:coreProperties>
</file>