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G:\BHICKMAN\!!Barry Hickman's L drive\!  DCL Position FPCNO\!  I2D\!!Under Construction\"/>
    </mc:Choice>
  </mc:AlternateContent>
  <xr:revisionPtr revIDLastSave="0" documentId="13_ncr:1_{0032A5D0-EA53-4CFA-B1DE-509C3BEB397B}" xr6:coauthVersionLast="47" xr6:coauthVersionMax="47" xr10:uidLastSave="{00000000-0000-0000-0000-000000000000}"/>
  <bookViews>
    <workbookView xWindow="26160" yWindow="2220" windowWidth="21600" windowHeight="15435" xr2:uid="{00000000-000D-0000-FFFF-FFFF00000000}"/>
  </bookViews>
  <sheets>
    <sheet name="Invoice" sheetId="1" r:id="rId1"/>
    <sheet name="ExB" sheetId="2" r:id="rId2"/>
    <sheet name="Instructions" sheetId="3" r:id="rId3"/>
  </sheets>
  <definedNames>
    <definedName name="_xlnm.Print_Area" localSheetId="0">Invoice!$A$1:$U$69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42" i="1" l="1"/>
  <c r="N43" i="1" l="1"/>
  <c r="H29" i="2"/>
  <c r="F29" i="2"/>
  <c r="D29" i="2"/>
  <c r="N44" i="1" l="1"/>
  <c r="S34" i="1"/>
  <c r="H29" i="1"/>
  <c r="N45" i="1" l="1"/>
  <c r="O29" i="1"/>
  <c r="O36" i="1" s="1"/>
  <c r="S35" i="1"/>
  <c r="H36" i="1"/>
  <c r="S55" i="1"/>
  <c r="N46" i="1" l="1"/>
  <c r="S36" i="1"/>
  <c r="S29" i="1"/>
  <c r="N47" i="1" l="1"/>
  <c r="K12" i="2"/>
  <c r="N48" i="1" l="1"/>
  <c r="K22" i="2"/>
  <c r="K24" i="2" s="1"/>
  <c r="S16" i="1"/>
  <c r="S30" i="1" s="1"/>
  <c r="S17" i="1" l="1"/>
  <c r="P43" i="1" s="1"/>
  <c r="S43" i="1" l="1"/>
  <c r="P48" i="1"/>
  <c r="S48" i="1" s="1"/>
  <c r="P44" i="1"/>
  <c r="P42" i="1"/>
  <c r="P47" i="1"/>
  <c r="P49" i="1"/>
  <c r="P45" i="1"/>
  <c r="P46" i="1"/>
  <c r="P50" i="1"/>
  <c r="S47" i="1" l="1"/>
  <c r="S44" i="1"/>
  <c r="S45" i="1"/>
  <c r="S46" i="1"/>
  <c r="S42" i="1"/>
  <c r="U43" i="1" l="1"/>
  <c r="U47" i="1"/>
  <c r="U45" i="1"/>
  <c r="U44" i="1"/>
  <c r="U46" i="1"/>
  <c r="U42" i="1"/>
  <c r="U48" i="1"/>
  <c r="S49" i="1" s="1"/>
  <c r="U49" i="1" l="1"/>
  <c r="S50" i="1" l="1"/>
  <c r="U50" i="1" s="1"/>
  <c r="N50" i="1" s="1"/>
  <c r="N49" i="1"/>
  <c r="S52" i="1" l="1"/>
  <c r="S54" i="1" s="1"/>
  <c r="S56" i="1" s="1"/>
</calcChain>
</file>

<file path=xl/sharedStrings.xml><?xml version="1.0" encoding="utf-8"?>
<sst xmlns="http://schemas.openxmlformats.org/spreadsheetml/2006/main" count="150" uniqueCount="110">
  <si>
    <t>Phase Payment Due</t>
  </si>
  <si>
    <t>)</t>
  </si>
  <si>
    <t>=</t>
  </si>
  <si>
    <t>STATE OF LOUISIANA</t>
  </si>
  <si>
    <t>FACILITY PLANNING AND CONTROL</t>
  </si>
  <si>
    <t>PROFESSIONAL DESIGN SERVICES INVOICE</t>
  </si>
  <si>
    <t>Project Name:</t>
  </si>
  <si>
    <t>B.</t>
  </si>
  <si>
    <t>C.</t>
  </si>
  <si>
    <t>D.</t>
  </si>
  <si>
    <t>E.</t>
  </si>
  <si>
    <t>F.</t>
  </si>
  <si>
    <t>s/</t>
  </si>
  <si>
    <t>Designer's Signature</t>
  </si>
  <si>
    <t>Date:</t>
  </si>
  <si>
    <t xml:space="preserve">By signing this invoice the Designer warrants that all sub-consultants will be promptly paid those amounts due them out of the amount paid to the Designer. </t>
  </si>
  <si>
    <t>FACILITY PLANNING AND CONTROL ONLY</t>
  </si>
  <si>
    <t>Project Manager</t>
  </si>
  <si>
    <t>date</t>
  </si>
  <si>
    <t>Remarks:</t>
  </si>
  <si>
    <t>PAYMENT DUE DESIGNER FOR SATISFACTORY COMPLETION OF SERVICES RENDERED</t>
  </si>
  <si>
    <t>Reimbursable Expense</t>
  </si>
  <si>
    <t>x</t>
  </si>
  <si>
    <t>Less Amount of Fee Previously Paid:</t>
  </si>
  <si>
    <t>Amount of Fee Due (B-C):</t>
  </si>
  <si>
    <t xml:space="preserve">Design Fee Earned to Date (A1 thru A9): </t>
  </si>
  <si>
    <t>EXHIBIT "B"</t>
  </si>
  <si>
    <t>COMPUTATION OF FEE</t>
  </si>
  <si>
    <t xml:space="preserve">FUNDS AVAILABLE FOR CONSTRUCTION   (AFC)  </t>
  </si>
  <si>
    <t>FEE COMPUTATION:</t>
  </si>
  <si>
    <t>Log(AFC(1975 BCI/Current BCI)</t>
  </si>
  <si>
    <t>RENOVATION FACTOR (RF)</t>
  </si>
  <si>
    <t>MODIFICATION  FACTOR (MF) Complexity</t>
  </si>
  <si>
    <t>FEE as a percentage of AFC:</t>
  </si>
  <si>
    <t>INDICES:</t>
  </si>
  <si>
    <t>BCI</t>
  </si>
  <si>
    <t>CPI</t>
  </si>
  <si>
    <r>
      <t xml:space="preserve">FEE % </t>
    </r>
    <r>
      <rPr>
        <u/>
        <sz val="11"/>
        <rFont val="Arial MT"/>
      </rPr>
      <t>for calculation</t>
    </r>
  </si>
  <si>
    <t>46.10</t>
  </si>
  <si>
    <t>SRM No:</t>
  </si>
  <si>
    <t>Project No. &amp; WBS:</t>
  </si>
  <si>
    <r>
      <t xml:space="preserve">FEE = </t>
    </r>
    <r>
      <rPr>
        <sz val="9"/>
        <rFont val="Arial"/>
        <family val="2"/>
      </rPr>
      <t>FEE %(AFC(1975 BCI/Current BCI)(Current CPI/1975 CPI)(RF)(MF)(AF))</t>
    </r>
  </si>
  <si>
    <t>A1</t>
  </si>
  <si>
    <t>A2</t>
  </si>
  <si>
    <t>A3</t>
  </si>
  <si>
    <t>A4</t>
  </si>
  <si>
    <t>A5</t>
  </si>
  <si>
    <t>A6</t>
  </si>
  <si>
    <t>A7</t>
  </si>
  <si>
    <t>A8</t>
  </si>
  <si>
    <t>A9</t>
  </si>
  <si>
    <t>Additional Services</t>
  </si>
  <si>
    <t>Date</t>
  </si>
  <si>
    <t>Amend No.</t>
  </si>
  <si>
    <t>+</t>
  </si>
  <si>
    <t>Project Monthly Status Report(s):</t>
  </si>
  <si>
    <t>Weekly Observation Reports:</t>
  </si>
  <si>
    <t>As-Builts received:</t>
  </si>
  <si>
    <t xml:space="preserve">Design Fee                        </t>
  </si>
  <si>
    <t>Application No.:</t>
  </si>
  <si>
    <t>(</t>
  </si>
  <si>
    <t>% Comp. to Date</t>
  </si>
  <si>
    <t xml:space="preserve">   Total Due:</t>
  </si>
  <si>
    <t>Less Amount Previously Paid:</t>
  </si>
  <si>
    <t>Total Amount Due (D+E):</t>
  </si>
  <si>
    <t>Due This Invoice:</t>
  </si>
  <si>
    <t>For Construction Phases Only</t>
  </si>
  <si>
    <t>Remaining to be Paid:</t>
  </si>
  <si>
    <r>
      <t xml:space="preserve">Design Fee @ 1.00 Adjustment Factor </t>
    </r>
    <r>
      <rPr>
        <sz val="9"/>
        <rFont val="Times New Roman"/>
        <family val="1"/>
      </rPr>
      <t>(for Calculating)</t>
    </r>
    <r>
      <rPr>
        <sz val="10"/>
        <rFont val="Times New Roman"/>
        <family val="1"/>
      </rPr>
      <t>:</t>
    </r>
  </si>
  <si>
    <t>Contract Design Fee:</t>
  </si>
  <si>
    <t>Contract Date:</t>
  </si>
  <si>
    <t>FOR CALCULATING DESIGN FEE AT 1.00 ADJUSTMENT FACTOR</t>
  </si>
  <si>
    <t>Indices Year</t>
  </si>
  <si>
    <t>Ex B Year</t>
  </si>
  <si>
    <t>Select the Year of the Exhibit B attached to your original contract</t>
  </si>
  <si>
    <t>FPC Fiscal Analyst Approval:</t>
  </si>
  <si>
    <r>
      <t>ADJUSTMENT FACTOR (AF):</t>
    </r>
    <r>
      <rPr>
        <sz val="12"/>
        <rFont val="Arial MT"/>
      </rPr>
      <t xml:space="preserve"> </t>
    </r>
  </si>
  <si>
    <t>Calculating the Design Fee for ALL Phases</t>
  </si>
  <si>
    <t>Reimbursable Expense/Addt'l Srvcs Due:</t>
  </si>
  <si>
    <t>INSTRUCTIONS</t>
  </si>
  <si>
    <t>1. Professional Design Services Invoice shall only be submitted for payment at the successful completion of each phase, except the Construction Phase. During the Construction Phase the Designer's Invoice, when submitted, shall accompany the Contractor's Application and Certificate for Payment. Designer shall also complete and include a PROJECT MONTHLY STATUS REPORT (form provided by Facility Planning and Control). Designer shall submit weekly site observation reports prior to submitting PROFESSIONAL DESIGN SERVICES INVOICE.</t>
  </si>
  <si>
    <t>2. Unless otherwise instructed by this office, the Designer shall submit all Statements for Professional Design Services directly to Facility Planning and Control. Invoices may be submitted in electronic format.</t>
  </si>
  <si>
    <t>3. Direct personnel and reimbursable expenses shall be amended into the contract prior to payment.
Direct personnel and reimbursable expenses shall be substantiated with attached supporting
documentation.</t>
  </si>
  <si>
    <t>Contract Adj Fee Factor:</t>
  </si>
  <si>
    <t>REIMBURSABLE FEE &amp; ADDT'L SERVICES CALCULATIONS</t>
  </si>
  <si>
    <t>Fee Earned Per Phase</t>
  </si>
  <si>
    <t>Cumulative Fee Earned</t>
  </si>
  <si>
    <t>HOW TO USE THE FORM</t>
  </si>
  <si>
    <t>2. On the "Invoice" tab, fill in the information in the editable grey fields.</t>
  </si>
  <si>
    <t xml:space="preserve">          a. Lines 6-17  should be filled in using the information from the executed contract or most recent Amendment.</t>
  </si>
  <si>
    <t xml:space="preserve">          e. Lines 52-56 are used to calculate the total amount due for this invoice.  The amount previously paid should be entered in line 53, and the rest will auto calculate based on the other information entered in the lines above.  </t>
  </si>
  <si>
    <t>Approved:</t>
  </si>
  <si>
    <t>Program Completion…..............................</t>
  </si>
  <si>
    <t>Schematic Design…...................................</t>
  </si>
  <si>
    <t>Design Development…..............................</t>
  </si>
  <si>
    <t>Construction Doc. Submittal…..................</t>
  </si>
  <si>
    <t>Construction Doc. Approval….................</t>
  </si>
  <si>
    <t>Bidding and Contracts…...........................</t>
  </si>
  <si>
    <t>Construction…..........................................</t>
  </si>
  <si>
    <t>Construction Close-out…..........................</t>
  </si>
  <si>
    <t>1 Yr. Warranty Comp.(Max $2K)….........</t>
  </si>
  <si>
    <t>Comments</t>
  </si>
  <si>
    <r>
      <t xml:space="preserve">In Account with: </t>
    </r>
    <r>
      <rPr>
        <b/>
        <sz val="8"/>
        <rFont val="Times New Roman"/>
        <family val="1"/>
      </rPr>
      <t>(Design Professional)</t>
    </r>
  </si>
  <si>
    <t>Total Contract Amount (Reimbursables + Addt'l Srvcs + Design Fee):</t>
  </si>
  <si>
    <t>Change 0 to 1 
for Payment</t>
  </si>
  <si>
    <t xml:space="preserve">          b. The "Contract Adj Fee Factor" on line 16 is where you will enter your Adjustment Factor from your executed contract's Exhibit B, or your most recent Amendment's fee calculations.</t>
  </si>
  <si>
    <t>1.  On the "ExB" tab, fill in the yellow highlighted sections to match the Exhibit B attached to your executed contract or most recent Amendment's fee calculations.  NOTE: The Adjustment Factor section is intentionally set to 1 and cannot be changed.  If you have an adjustment factor, you will enter it on the Invoice Tab (see item 2.b. below).</t>
  </si>
  <si>
    <t xml:space="preserve">          c. Lines 19-36  are used to track Reimbursable Expenses and Additional Services added by Amendment.  The information entered on lines 34-36 are specific to these Reimbursables and Addt'l Services.  You do not have to list every Amendment to the contract in this space, only the ones that contained Reimbursables and Addt'l Services.</t>
  </si>
  <si>
    <t xml:space="preserve">          d. Lines 42-50 are used to calculate the fee due for each phase.  To bill for a completed phase, change the "0" in column H to a "1" and the spreadsheet will calculate the Fee earned for that phase and add it to the cumulative fee earned.  If you have an adjustment factor other than one, the "% Complete to Date" shown when all the contracted phases are complete should match your adjustment factor.  Ex:  If you have a .95 Adjustment Factor, your "% Complete to Date" should be 95% when all contracted phases are complete.</t>
  </si>
  <si>
    <t>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</si>
</sst>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7" formatCode="&quot;$&quot;#,##0.00_);\(&quot;$&quot;#,##0.00\)"/>
    <numFmt numFmtId="8" formatCode="&quot;$&quot;#,##0.00_);[Red]\(&quot;$&quot;#,##0.00\)"/>
    <numFmt numFmtId="44" formatCode="_(&quot;$&quot;* #,##0.00_);_(&quot;$&quot;* \(#,##0.00\);_(&quot;$&quot;* &quot;-&quot;??_);_(@_)"/>
    <numFmt numFmtId="164" formatCode="0_);[Red]\(0\)"/>
    <numFmt numFmtId="165" formatCode="mm/dd/yy;@"/>
    <numFmt numFmtId="166" formatCode="&quot;$&quot;#,##0"/>
    <numFmt numFmtId="167" formatCode="0.0000%"/>
    <numFmt numFmtId="168" formatCode="0.000_)"/>
    <numFmt numFmtId="169" formatCode="#,##0.000_);\(#,##0.000\)"/>
    <numFmt numFmtId="170" formatCode="0.000000_)"/>
    <numFmt numFmtId="171" formatCode="0.00_)"/>
    <numFmt numFmtId="172" formatCode="0_)"/>
    <numFmt numFmtId="173" formatCode="0.0_)"/>
    <numFmt numFmtId="174" formatCode="#,##0.0_);\(#,##0.0\)"/>
    <numFmt numFmtId="175" formatCode="0.0"/>
    <numFmt numFmtId="176" formatCode="&quot;$&quot;#,##0.00"/>
    <numFmt numFmtId="177" formatCode="0.0%"/>
  </numFmts>
  <fonts count="48">
    <font>
      <sz val="11"/>
      <color theme="1"/>
      <name val="Calibri"/>
      <family val="2"/>
      <scheme val="minor"/>
    </font>
    <font>
      <sz val="11"/>
      <color theme="1"/>
      <name val="Times New Roman"/>
      <family val="1"/>
    </font>
    <font>
      <b/>
      <sz val="11"/>
      <color theme="1"/>
      <name val="Times New Roman"/>
      <family val="1"/>
    </font>
    <font>
      <b/>
      <sz val="10"/>
      <color theme="1"/>
      <name val="Times New Roman"/>
      <family val="1"/>
    </font>
    <font>
      <sz val="9"/>
      <color theme="1"/>
      <name val="Times New Roman"/>
      <family val="1"/>
    </font>
    <font>
      <i/>
      <sz val="9"/>
      <color theme="1"/>
      <name val="Times New Roman"/>
      <family val="1"/>
    </font>
    <font>
      <i/>
      <sz val="11"/>
      <color theme="1"/>
      <name val="Times New Roman"/>
      <family val="1"/>
    </font>
    <font>
      <sz val="11"/>
      <name val="Times New Roman"/>
      <family val="1"/>
    </font>
    <font>
      <sz val="11"/>
      <name val="Calibri"/>
      <family val="2"/>
      <scheme val="minor"/>
    </font>
    <font>
      <sz val="11"/>
      <color theme="1"/>
      <name val="Calibri"/>
      <family val="2"/>
      <scheme val="minor"/>
    </font>
    <font>
      <sz val="14"/>
      <name val="Arial MT"/>
    </font>
    <font>
      <b/>
      <sz val="12"/>
      <name val="Arial MT"/>
    </font>
    <font>
      <b/>
      <sz val="14"/>
      <name val="Arial MT"/>
    </font>
    <font>
      <sz val="12"/>
      <name val="Arial MT"/>
    </font>
    <font>
      <sz val="12"/>
      <color indexed="12"/>
      <name val="Arial MT"/>
    </font>
    <font>
      <sz val="12"/>
      <color rgb="FF0000FF"/>
      <name val="Arial MT"/>
    </font>
    <font>
      <u/>
      <sz val="12"/>
      <name val="Arial MT"/>
    </font>
    <font>
      <u/>
      <sz val="11"/>
      <name val="Arial MT"/>
    </font>
    <font>
      <sz val="11"/>
      <name val="Arial MT"/>
    </font>
    <font>
      <sz val="11"/>
      <name val="Arial"/>
      <family val="2"/>
    </font>
    <font>
      <b/>
      <sz val="11"/>
      <name val="Arial"/>
      <family val="2"/>
    </font>
    <font>
      <b/>
      <sz val="12"/>
      <color rgb="FF0000FF"/>
      <name val="Arial MT"/>
    </font>
    <font>
      <b/>
      <sz val="12"/>
      <color rgb="FFFF0000"/>
      <name val="Arial MT"/>
    </font>
    <font>
      <b/>
      <sz val="12"/>
      <color indexed="12"/>
      <name val="Arial MT"/>
    </font>
    <font>
      <b/>
      <sz val="12"/>
      <color indexed="62"/>
      <name val="Arial MT"/>
    </font>
    <font>
      <sz val="12"/>
      <name val="Arial MT"/>
      <family val="2"/>
    </font>
    <font>
      <sz val="8"/>
      <name val="Arial MT"/>
    </font>
    <font>
      <sz val="11"/>
      <color rgb="FF0000FF"/>
      <name val="Arial MT"/>
    </font>
    <font>
      <sz val="9"/>
      <name val="Arial"/>
      <family val="2"/>
    </font>
    <font>
      <sz val="8"/>
      <name val="Calibri"/>
      <family val="2"/>
      <scheme val="minor"/>
    </font>
    <font>
      <b/>
      <sz val="11"/>
      <name val="Times New Roman"/>
      <family val="1"/>
    </font>
    <font>
      <b/>
      <sz val="10"/>
      <name val="Times New Roman"/>
      <family val="1"/>
    </font>
    <font>
      <sz val="10"/>
      <name val="Times New Roman"/>
      <family val="1"/>
    </font>
    <font>
      <sz val="9"/>
      <name val="Times New Roman"/>
      <family val="1"/>
    </font>
    <font>
      <sz val="10"/>
      <name val="Calibri"/>
      <family val="2"/>
      <scheme val="minor"/>
    </font>
    <font>
      <b/>
      <sz val="8"/>
      <name val="Times New Roman"/>
      <family val="1"/>
    </font>
    <font>
      <b/>
      <sz val="14"/>
      <color rgb="FFFF0000"/>
      <name val="Calibri"/>
      <family val="2"/>
      <scheme val="minor"/>
    </font>
    <font>
      <i/>
      <sz val="11"/>
      <color indexed="12"/>
      <name val="Arial"/>
      <family val="2"/>
    </font>
    <font>
      <b/>
      <sz val="12"/>
      <color theme="1"/>
      <name val="Calibri"/>
      <family val="2"/>
      <scheme val="minor"/>
    </font>
    <font>
      <b/>
      <sz val="12"/>
      <name val="Calibri"/>
      <family val="2"/>
      <scheme val="minor"/>
    </font>
    <font>
      <sz val="8"/>
      <name val="Times New Roman"/>
      <family val="1"/>
    </font>
    <font>
      <sz val="8"/>
      <color theme="1"/>
      <name val="Times New Roman"/>
      <family val="1"/>
    </font>
    <font>
      <b/>
      <i/>
      <sz val="9"/>
      <color theme="1"/>
      <name val="Times New Roman"/>
      <family val="1"/>
    </font>
    <font>
      <i/>
      <sz val="8"/>
      <color theme="1"/>
      <name val="Times New Roman"/>
      <family val="1"/>
    </font>
    <font>
      <b/>
      <sz val="8"/>
      <color theme="1"/>
      <name val="Times New Roman"/>
      <family val="1"/>
    </font>
    <font>
      <sz val="8"/>
      <color theme="1"/>
      <name val="Calibri"/>
      <family val="2"/>
      <scheme val="minor"/>
    </font>
    <font>
      <i/>
      <sz val="10"/>
      <name val="Times New Roman"/>
      <family val="1"/>
    </font>
    <font>
      <i/>
      <sz val="11"/>
      <name val="Times New Roman"/>
      <family val="1"/>
    </font>
  </fonts>
  <fills count="6">
    <fill>
      <patternFill patternType="none"/>
    </fill>
    <fill>
      <patternFill patternType="gray125"/>
    </fill>
    <fill>
      <patternFill patternType="gray125">
        <fgColor indexed="8"/>
      </patternFill>
    </fill>
    <fill>
      <patternFill patternType="solid">
        <fgColor rgb="FFFFFF99"/>
        <bgColor indexed="64"/>
      </patternFill>
    </fill>
    <fill>
      <patternFill patternType="solid">
        <fgColor theme="0" tint="-4.9989318521683403E-2"/>
        <bgColor indexed="64"/>
      </patternFill>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thin">
        <color indexed="8"/>
      </top>
      <bottom style="thin">
        <color indexed="8"/>
      </bottom>
      <diagonal/>
    </border>
    <border>
      <left style="thin">
        <color indexed="8"/>
      </left>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top/>
      <bottom style="thin">
        <color indexed="8"/>
      </bottom>
      <diagonal/>
    </border>
    <border>
      <left style="medium">
        <color auto="1"/>
      </left>
      <right style="medium">
        <color auto="1"/>
      </right>
      <top style="medium">
        <color auto="1"/>
      </top>
      <bottom style="medium">
        <color auto="1"/>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s>
  <cellStyleXfs count="3">
    <xf numFmtId="0" fontId="0" fillId="0" borderId="0"/>
    <xf numFmtId="44" fontId="9" fillId="0" borderId="0" applyFont="0" applyFill="0" applyBorder="0" applyAlignment="0" applyProtection="0"/>
    <xf numFmtId="9" fontId="9" fillId="0" borderId="0" applyFont="0" applyFill="0" applyBorder="0" applyAlignment="0" applyProtection="0"/>
  </cellStyleXfs>
  <cellXfs count="216">
    <xf numFmtId="0" fontId="0" fillId="0" borderId="0" xfId="0"/>
    <xf numFmtId="44" fontId="20" fillId="0" borderId="0" xfId="1" quotePrefix="1" applyFont="1" applyFill="1" applyProtection="1"/>
    <xf numFmtId="166" fontId="15" fillId="3" borderId="6" xfId="0" applyNumberFormat="1" applyFont="1" applyFill="1" applyBorder="1" applyProtection="1">
      <protection locked="0"/>
    </xf>
    <xf numFmtId="168" fontId="14" fillId="3" borderId="6" xfId="0" applyNumberFormat="1" applyFont="1" applyFill="1" applyBorder="1" applyProtection="1">
      <protection locked="0"/>
    </xf>
    <xf numFmtId="169" fontId="14" fillId="3" borderId="6" xfId="0" quotePrefix="1" applyNumberFormat="1" applyFont="1" applyFill="1" applyBorder="1" applyProtection="1">
      <protection locked="0"/>
    </xf>
    <xf numFmtId="14" fontId="7" fillId="4" borderId="1" xfId="0" applyNumberFormat="1" applyFont="1" applyFill="1" applyBorder="1" applyAlignment="1" applyProtection="1">
      <alignment horizontal="center" vertical="center"/>
      <protection locked="0"/>
    </xf>
    <xf numFmtId="165" fontId="7" fillId="4" borderId="1" xfId="0" applyNumberFormat="1" applyFont="1" applyFill="1" applyBorder="1" applyAlignment="1" applyProtection="1">
      <alignment horizontal="center" vertical="center"/>
      <protection locked="0"/>
    </xf>
    <xf numFmtId="1" fontId="7" fillId="4" borderId="0" xfId="0" applyNumberFormat="1" applyFont="1" applyFill="1" applyAlignment="1" applyProtection="1">
      <alignment horizontal="center"/>
      <protection locked="0"/>
    </xf>
    <xf numFmtId="9" fontId="7" fillId="4" borderId="1" xfId="0" applyNumberFormat="1" applyFont="1" applyFill="1" applyBorder="1" applyAlignment="1" applyProtection="1">
      <alignment horizontal="center" vertical="center"/>
      <protection locked="0"/>
    </xf>
    <xf numFmtId="0" fontId="12" fillId="2" borderId="0" xfId="0" applyFont="1" applyFill="1" applyAlignment="1" applyProtection="1">
      <alignment horizontal="centerContinuous"/>
    </xf>
    <xf numFmtId="0" fontId="0" fillId="2" borderId="0" xfId="0" applyFill="1" applyAlignment="1" applyProtection="1">
      <alignment horizontal="centerContinuous"/>
    </xf>
    <xf numFmtId="0" fontId="13" fillId="0" borderId="0" xfId="0" applyFont="1" applyProtection="1"/>
    <xf numFmtId="0" fontId="13" fillId="0" borderId="0" xfId="0" applyFont="1" applyAlignment="1" applyProtection="1">
      <alignment horizontal="center"/>
    </xf>
    <xf numFmtId="0" fontId="16" fillId="0" borderId="0" xfId="0" applyFont="1" applyProtection="1"/>
    <xf numFmtId="167" fontId="13" fillId="0" borderId="0" xfId="0" applyNumberFormat="1" applyFont="1" applyProtection="1"/>
    <xf numFmtId="0" fontId="13" fillId="0" borderId="0" xfId="0" applyFont="1" applyAlignment="1" applyProtection="1">
      <alignment horizontal="centerContinuous"/>
    </xf>
    <xf numFmtId="167" fontId="18" fillId="0" borderId="0" xfId="0" quotePrefix="1" applyNumberFormat="1" applyFont="1" applyProtection="1"/>
    <xf numFmtId="7" fontId="13" fillId="0" borderId="7" xfId="0" quotePrefix="1" applyNumberFormat="1" applyFont="1" applyBorder="1" applyProtection="1"/>
    <xf numFmtId="169" fontId="14" fillId="0" borderId="0" xfId="0" quotePrefix="1" applyNumberFormat="1" applyFont="1" applyProtection="1"/>
    <xf numFmtId="0" fontId="18" fillId="0" borderId="0" xfId="0" applyFont="1" applyAlignment="1" applyProtection="1">
      <alignment horizontal="centerContinuous"/>
    </xf>
    <xf numFmtId="0" fontId="19" fillId="0" borderId="0" xfId="0" applyFont="1" applyProtection="1"/>
    <xf numFmtId="168" fontId="13" fillId="0" borderId="0" xfId="0" applyNumberFormat="1" applyFont="1" applyProtection="1"/>
    <xf numFmtId="170" fontId="13" fillId="0" borderId="0" xfId="0" applyNumberFormat="1" applyFont="1" applyProtection="1"/>
    <xf numFmtId="170" fontId="13" fillId="0" borderId="0" xfId="0" applyNumberFormat="1" applyFont="1" applyAlignment="1" applyProtection="1">
      <alignment horizontal="right"/>
    </xf>
    <xf numFmtId="171" fontId="13" fillId="0" borderId="0" xfId="0" applyNumberFormat="1" applyFont="1" applyAlignment="1" applyProtection="1">
      <alignment horizontal="left"/>
    </xf>
    <xf numFmtId="5" fontId="13" fillId="0" borderId="0" xfId="0" applyNumberFormat="1" applyFont="1" applyProtection="1"/>
    <xf numFmtId="171" fontId="13" fillId="0" borderId="0" xfId="0" applyNumberFormat="1" applyFont="1" applyAlignment="1" applyProtection="1">
      <alignment horizontal="center"/>
    </xf>
    <xf numFmtId="172" fontId="13" fillId="0" borderId="0" xfId="0" applyNumberFormat="1" applyFont="1" applyProtection="1"/>
    <xf numFmtId="173" fontId="13" fillId="0" borderId="0" xfId="0" applyNumberFormat="1" applyFont="1" applyAlignment="1" applyProtection="1">
      <alignment horizontal="right"/>
    </xf>
    <xf numFmtId="173" fontId="13" fillId="0" borderId="0" xfId="0" quotePrefix="1" applyNumberFormat="1" applyFont="1" applyProtection="1"/>
    <xf numFmtId="174" fontId="13" fillId="0" borderId="0" xfId="0" applyNumberFormat="1" applyFont="1" applyAlignment="1" applyProtection="1">
      <alignment horizontal="left"/>
    </xf>
    <xf numFmtId="39" fontId="13" fillId="0" borderId="0" xfId="0" quotePrefix="1" applyNumberFormat="1" applyFont="1" applyProtection="1"/>
    <xf numFmtId="0" fontId="13" fillId="0" borderId="0" xfId="0" applyFont="1" applyAlignment="1" applyProtection="1">
      <alignment vertical="center"/>
    </xf>
    <xf numFmtId="0" fontId="11" fillId="0" borderId="6"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0" xfId="0" applyFont="1" applyAlignment="1" applyProtection="1">
      <alignment horizontal="center" vertical="center"/>
    </xf>
    <xf numFmtId="0" fontId="11" fillId="0" borderId="4" xfId="0" applyFont="1" applyBorder="1" applyAlignment="1" applyProtection="1">
      <alignment horizontal="center" vertical="center"/>
    </xf>
    <xf numFmtId="0" fontId="13" fillId="0" borderId="0" xfId="0" applyFont="1" applyAlignment="1" applyProtection="1">
      <alignment horizontal="right"/>
    </xf>
    <xf numFmtId="0" fontId="22" fillId="0" borderId="5" xfId="0" applyFont="1" applyBorder="1" applyAlignment="1" applyProtection="1">
      <alignment horizontal="left" vertical="center"/>
    </xf>
    <xf numFmtId="175" fontId="23" fillId="0" borderId="0" xfId="0" applyNumberFormat="1" applyFont="1" applyAlignment="1" applyProtection="1">
      <alignment horizontal="center" vertical="center"/>
    </xf>
    <xf numFmtId="0" fontId="24" fillId="0" borderId="7" xfId="0" applyFont="1" applyBorder="1" applyAlignment="1" applyProtection="1">
      <alignment horizontal="center" vertical="center"/>
    </xf>
    <xf numFmtId="175" fontId="24" fillId="0" borderId="7" xfId="0" applyNumberFormat="1" applyFont="1" applyBorder="1" applyAlignment="1" applyProtection="1">
      <alignment horizontal="center" vertical="center"/>
    </xf>
    <xf numFmtId="0" fontId="25" fillId="0" borderId="0" xfId="0" applyFont="1" applyProtection="1"/>
    <xf numFmtId="0" fontId="26" fillId="0" borderId="0" xfId="0" applyFont="1" applyProtection="1"/>
    <xf numFmtId="0" fontId="1" fillId="0" borderId="0" xfId="0" applyFont="1" applyBorder="1" applyAlignment="1" applyProtection="1">
      <alignment horizontal="left" vertical="center"/>
    </xf>
    <xf numFmtId="0" fontId="1" fillId="0" borderId="0" xfId="0" applyFont="1" applyAlignment="1" applyProtection="1">
      <alignment horizontal="left" vertical="center"/>
    </xf>
    <xf numFmtId="0" fontId="1" fillId="0" borderId="1" xfId="0" applyFont="1" applyBorder="1" applyAlignment="1" applyProtection="1">
      <alignment horizontal="center" vertical="center"/>
    </xf>
    <xf numFmtId="2" fontId="8" fillId="4" borderId="1" xfId="0" applyNumberFormat="1" applyFont="1" applyFill="1" applyBorder="1" applyAlignment="1" applyProtection="1">
      <protection locked="0"/>
    </xf>
    <xf numFmtId="0" fontId="10" fillId="0" borderId="0" xfId="0" applyFont="1" applyAlignment="1" applyProtection="1">
      <alignment horizontal="center"/>
    </xf>
    <xf numFmtId="0" fontId="0" fillId="0" borderId="0" xfId="0" applyAlignment="1" applyProtection="1">
      <alignment horizontal="center"/>
    </xf>
    <xf numFmtId="0" fontId="18" fillId="0" borderId="0" xfId="0" applyFont="1" applyProtection="1"/>
    <xf numFmtId="0" fontId="0" fillId="0" borderId="0" xfId="0" applyProtection="1"/>
    <xf numFmtId="0" fontId="2" fillId="0" borderId="0" xfId="0" applyFont="1" applyAlignment="1" applyProtection="1">
      <alignment horizontal="center" vertical="center"/>
    </xf>
    <xf numFmtId="0" fontId="7" fillId="0" borderId="0" xfId="0" applyFont="1" applyAlignment="1" applyProtection="1">
      <alignment horizontal="left" vertical="center"/>
    </xf>
    <xf numFmtId="0" fontId="30" fillId="0" borderId="0" xfId="0" applyFont="1" applyAlignment="1" applyProtection="1">
      <alignment horizontal="center" vertical="center"/>
    </xf>
    <xf numFmtId="0" fontId="30" fillId="0" borderId="0" xfId="0" applyFont="1" applyProtection="1"/>
    <xf numFmtId="0" fontId="30" fillId="0" borderId="0" xfId="0" applyFont="1" applyAlignment="1" applyProtection="1">
      <alignment horizontal="right"/>
    </xf>
    <xf numFmtId="0" fontId="30" fillId="0" borderId="0" xfId="0" applyFont="1" applyAlignment="1" applyProtection="1">
      <alignment horizontal="left" vertical="center"/>
    </xf>
    <xf numFmtId="0" fontId="7" fillId="0" borderId="0" xfId="0" applyFont="1" applyProtection="1"/>
    <xf numFmtId="0" fontId="7" fillId="0" borderId="10" xfId="0" applyFont="1" applyBorder="1" applyAlignment="1" applyProtection="1">
      <alignment horizontal="left"/>
    </xf>
    <xf numFmtId="0" fontId="7" fillId="0" borderId="10" xfId="0" applyFont="1" applyBorder="1" applyAlignment="1" applyProtection="1">
      <alignment vertical="center"/>
    </xf>
    <xf numFmtId="0" fontId="1" fillId="0" borderId="3" xfId="0" applyFont="1" applyBorder="1" applyAlignment="1" applyProtection="1">
      <alignment horizontal="left" vertical="center"/>
    </xf>
    <xf numFmtId="0" fontId="2" fillId="0" borderId="3" xfId="0" applyFont="1" applyBorder="1" applyProtection="1"/>
    <xf numFmtId="0" fontId="2" fillId="0" borderId="0" xfId="0" applyFont="1" applyProtection="1"/>
    <xf numFmtId="0" fontId="31" fillId="0" borderId="0" xfId="0" applyFont="1" applyProtection="1"/>
    <xf numFmtId="0" fontId="32" fillId="0" borderId="0" xfId="0" applyFont="1" applyAlignment="1" applyProtection="1">
      <alignment horizontal="left" vertical="center"/>
    </xf>
    <xf numFmtId="0" fontId="32" fillId="0" borderId="0" xfId="0" applyFont="1" applyFill="1" applyAlignment="1" applyProtection="1"/>
    <xf numFmtId="0" fontId="32" fillId="0" borderId="0" xfId="0" applyFont="1" applyFill="1" applyAlignment="1" applyProtection="1">
      <alignment vertical="center"/>
    </xf>
    <xf numFmtId="0" fontId="1" fillId="0" borderId="0" xfId="0" applyFont="1" applyAlignment="1" applyProtection="1">
      <alignment horizontal="left"/>
    </xf>
    <xf numFmtId="0" fontId="7" fillId="0" borderId="0" xfId="0" applyFont="1" applyBorder="1" applyAlignment="1" applyProtection="1">
      <alignment horizontal="left" vertical="center"/>
    </xf>
    <xf numFmtId="8" fontId="7" fillId="0" borderId="0" xfId="0" applyNumberFormat="1" applyFont="1" applyFill="1" applyBorder="1" applyAlignment="1" applyProtection="1">
      <alignment vertical="center"/>
    </xf>
    <xf numFmtId="14" fontId="7" fillId="0" borderId="0" xfId="0" applyNumberFormat="1" applyFont="1" applyBorder="1" applyAlignment="1" applyProtection="1">
      <alignment horizontal="left" vertical="center"/>
    </xf>
    <xf numFmtId="1" fontId="7" fillId="0" borderId="0" xfId="0" applyNumberFormat="1" applyFont="1" applyFill="1" applyBorder="1" applyAlignment="1" applyProtection="1">
      <alignment vertical="center"/>
    </xf>
    <xf numFmtId="0" fontId="7" fillId="0" borderId="0" xfId="0" applyFont="1" applyFill="1" applyBorder="1" applyAlignment="1" applyProtection="1">
      <alignment horizontal="left" vertical="center"/>
    </xf>
    <xf numFmtId="0" fontId="32" fillId="0" borderId="0" xfId="0" applyFont="1" applyFill="1" applyAlignment="1" applyProtection="1">
      <alignment horizontal="right" vertical="center"/>
    </xf>
    <xf numFmtId="0" fontId="1" fillId="0" borderId="0" xfId="0" applyFont="1" applyFill="1" applyAlignment="1" applyProtection="1">
      <alignment horizontal="left" vertical="center"/>
    </xf>
    <xf numFmtId="8" fontId="7" fillId="0" borderId="3" xfId="0" applyNumberFormat="1" applyFont="1" applyFill="1" applyBorder="1" applyAlignment="1" applyProtection="1">
      <alignment horizontal="center" vertical="center"/>
    </xf>
    <xf numFmtId="0" fontId="34" fillId="0" borderId="0" xfId="0" applyFont="1" applyFill="1" applyAlignment="1" applyProtection="1">
      <alignment horizontal="center" vertical="center"/>
    </xf>
    <xf numFmtId="0" fontId="31" fillId="0" borderId="0" xfId="0" applyFont="1" applyBorder="1" applyAlignment="1" applyProtection="1">
      <alignment horizontal="right" vertical="center"/>
    </xf>
    <xf numFmtId="8" fontId="30" fillId="0" borderId="0" xfId="0" applyNumberFormat="1" applyFont="1" applyFill="1" applyBorder="1" applyAlignment="1" applyProtection="1">
      <alignment horizontal="right" vertical="center"/>
    </xf>
    <xf numFmtId="0" fontId="31" fillId="0" borderId="0" xfId="0" applyFont="1" applyBorder="1" applyAlignment="1" applyProtection="1">
      <alignment horizontal="center" vertical="center"/>
    </xf>
    <xf numFmtId="0" fontId="32" fillId="0" borderId="0" xfId="0" applyFont="1" applyAlignment="1" applyProtection="1">
      <alignment horizontal="right" vertical="center"/>
    </xf>
    <xf numFmtId="8" fontId="7" fillId="0" borderId="0" xfId="0" applyNumberFormat="1" applyFont="1" applyFill="1" applyBorder="1" applyAlignment="1" applyProtection="1">
      <alignment horizontal="center" vertical="center"/>
    </xf>
    <xf numFmtId="0" fontId="34" fillId="0" borderId="0" xfId="0" applyFont="1" applyAlignment="1" applyProtection="1">
      <alignment horizontal="center" vertical="center"/>
    </xf>
    <xf numFmtId="0" fontId="2" fillId="0" borderId="0" xfId="0" applyFont="1" applyAlignment="1" applyProtection="1">
      <alignment horizontal="left" vertical="center"/>
    </xf>
    <xf numFmtId="0" fontId="6" fillId="0" borderId="0" xfId="0" applyFont="1" applyAlignment="1" applyProtection="1">
      <alignment horizontal="center" vertical="center"/>
    </xf>
    <xf numFmtId="0" fontId="5" fillId="0" borderId="0" xfId="0" applyFont="1" applyAlignment="1" applyProtection="1">
      <alignment horizontal="right" wrapText="1"/>
    </xf>
    <xf numFmtId="0" fontId="2" fillId="0" borderId="0" xfId="0" applyFont="1" applyAlignment="1" applyProtection="1">
      <alignment horizontal="left"/>
    </xf>
    <xf numFmtId="0" fontId="5" fillId="0" borderId="0" xfId="0" applyFont="1" applyFill="1" applyAlignment="1" applyProtection="1">
      <alignment horizontal="center" wrapText="1"/>
    </xf>
    <xf numFmtId="0" fontId="1" fillId="0" borderId="0" xfId="0" applyFont="1" applyAlignment="1" applyProtection="1">
      <alignment horizontal="center" vertical="center"/>
    </xf>
    <xf numFmtId="1" fontId="7" fillId="0" borderId="0" xfId="0" applyNumberFormat="1" applyFont="1" applyAlignment="1" applyProtection="1">
      <alignment horizontal="center"/>
    </xf>
    <xf numFmtId="9" fontId="7" fillId="0" borderId="0" xfId="0" applyNumberFormat="1" applyFont="1" applyFill="1" applyAlignment="1" applyProtection="1">
      <alignment horizontal="right" vertical="center"/>
    </xf>
    <xf numFmtId="164" fontId="7" fillId="0" borderId="0" xfId="0" applyNumberFormat="1" applyFont="1" applyAlignment="1" applyProtection="1">
      <alignment horizontal="right" vertical="center"/>
    </xf>
    <xf numFmtId="9" fontId="7" fillId="0" borderId="0" xfId="0" applyNumberFormat="1" applyFont="1" applyFill="1" applyBorder="1" applyAlignment="1" applyProtection="1">
      <alignment horizontal="center" vertical="center"/>
    </xf>
    <xf numFmtId="0" fontId="7"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8" fontId="7" fillId="0" borderId="12" xfId="0" applyNumberFormat="1" applyFont="1" applyFill="1" applyBorder="1" applyAlignment="1" applyProtection="1">
      <alignment horizontal="right" vertical="center"/>
    </xf>
    <xf numFmtId="0" fontId="7" fillId="0" borderId="0" xfId="0" applyFont="1" applyAlignment="1" applyProtection="1">
      <alignment horizontal="center"/>
    </xf>
    <xf numFmtId="49" fontId="7" fillId="0" borderId="0" xfId="0" applyNumberFormat="1" applyFont="1" applyFill="1" applyAlignment="1" applyProtection="1">
      <alignment horizontal="right" vertical="center"/>
    </xf>
    <xf numFmtId="9" fontId="7" fillId="5" borderId="0" xfId="0" applyNumberFormat="1" applyFont="1" applyFill="1" applyBorder="1" applyAlignment="1" applyProtection="1">
      <alignment horizontal="center" vertical="center"/>
    </xf>
    <xf numFmtId="49" fontId="33" fillId="0" borderId="0" xfId="0" applyNumberFormat="1" applyFont="1" applyAlignment="1" applyProtection="1">
      <alignment horizontal="center" vertical="center"/>
    </xf>
    <xf numFmtId="9" fontId="7" fillId="5" borderId="0" xfId="0" applyNumberFormat="1" applyFont="1" applyFill="1" applyBorder="1" applyAlignment="1" applyProtection="1">
      <alignment horizontal="left" vertical="center"/>
    </xf>
    <xf numFmtId="8" fontId="7" fillId="0" borderId="0" xfId="0" applyNumberFormat="1" applyFont="1" applyAlignment="1" applyProtection="1">
      <alignment horizontal="right" vertical="center"/>
    </xf>
    <xf numFmtId="0" fontId="7" fillId="0" borderId="0" xfId="0" applyFont="1" applyAlignment="1" applyProtection="1"/>
    <xf numFmtId="0" fontId="7" fillId="0" borderId="0" xfId="0" quotePrefix="1" applyFont="1" applyAlignment="1" applyProtection="1">
      <alignment horizontal="center" vertical="center"/>
    </xf>
    <xf numFmtId="0" fontId="7" fillId="0" borderId="0" xfId="0" applyFont="1" applyFill="1" applyAlignment="1" applyProtection="1">
      <alignment horizontal="left" vertical="center"/>
    </xf>
    <xf numFmtId="0" fontId="7" fillId="0" borderId="0" xfId="0" quotePrefix="1" applyFont="1" applyFill="1" applyAlignment="1" applyProtection="1">
      <alignment horizontal="left" vertical="center"/>
    </xf>
    <xf numFmtId="0" fontId="7" fillId="0" borderId="0" xfId="0" applyFont="1" applyAlignment="1" applyProtection="1">
      <alignment vertical="center"/>
    </xf>
    <xf numFmtId="40" fontId="1" fillId="0" borderId="0" xfId="0" applyNumberFormat="1" applyFont="1" applyAlignment="1" applyProtection="1">
      <alignment horizontal="right" vertical="center"/>
    </xf>
    <xf numFmtId="0" fontId="1" fillId="0" borderId="0" xfId="0" applyFont="1" applyBorder="1" applyAlignment="1" applyProtection="1">
      <alignment horizontal="right" vertical="center"/>
    </xf>
    <xf numFmtId="0" fontId="4" fillId="0" borderId="0" xfId="0" applyFont="1" applyAlignment="1" applyProtection="1">
      <alignment horizontal="left" vertical="top"/>
    </xf>
    <xf numFmtId="0" fontId="3" fillId="0" borderId="0" xfId="0" applyFont="1" applyAlignment="1" applyProtection="1">
      <alignment horizontal="left" vertical="center"/>
    </xf>
    <xf numFmtId="0" fontId="5" fillId="0" borderId="0" xfId="0" applyFont="1" applyAlignment="1" applyProtection="1">
      <alignment horizontal="left" vertical="center"/>
    </xf>
    <xf numFmtId="0" fontId="1" fillId="0" borderId="0" xfId="0" applyFont="1" applyAlignment="1" applyProtection="1">
      <alignment horizontal="right" vertical="center"/>
    </xf>
    <xf numFmtId="0" fontId="8" fillId="0" borderId="0" xfId="0" applyFont="1" applyBorder="1" applyAlignment="1" applyProtection="1">
      <alignment horizontal="left" vertical="center"/>
    </xf>
    <xf numFmtId="0" fontId="4" fillId="0" borderId="0" xfId="0" applyFont="1" applyAlignment="1" applyProtection="1">
      <alignment horizontal="right" vertical="center"/>
    </xf>
    <xf numFmtId="0" fontId="1" fillId="0" borderId="0" xfId="0" applyFont="1" applyBorder="1" applyAlignment="1" applyProtection="1">
      <alignment horizontal="center" vertical="center"/>
    </xf>
    <xf numFmtId="0" fontId="4" fillId="0" borderId="0" xfId="0" applyFont="1" applyAlignment="1" applyProtection="1">
      <alignment horizontal="right"/>
    </xf>
    <xf numFmtId="0" fontId="36" fillId="0" borderId="0" xfId="0" applyFont="1" applyAlignment="1" applyProtection="1">
      <alignment horizontal="center"/>
    </xf>
    <xf numFmtId="169" fontId="22" fillId="0" borderId="6" xfId="0" quotePrefix="1" applyNumberFormat="1" applyFont="1" applyFill="1" applyBorder="1" applyProtection="1"/>
    <xf numFmtId="0" fontId="0" fillId="0" borderId="0" xfId="0" applyAlignment="1">
      <alignment wrapText="1"/>
    </xf>
    <xf numFmtId="0" fontId="37" fillId="0" borderId="0" xfId="2" quotePrefix="1" applyNumberFormat="1" applyFont="1" applyFill="1" applyProtection="1"/>
    <xf numFmtId="0" fontId="21" fillId="3" borderId="0" xfId="0" applyFont="1" applyFill="1" applyAlignment="1" applyProtection="1">
      <alignment horizontal="center" vertical="center"/>
      <protection locked="0"/>
    </xf>
    <xf numFmtId="0" fontId="13" fillId="0" borderId="0" xfId="0" applyFont="1" applyFill="1" applyAlignment="1" applyProtection="1">
      <alignment vertical="center"/>
    </xf>
    <xf numFmtId="0" fontId="13" fillId="0" borderId="0" xfId="0" applyFont="1" applyFill="1" applyProtection="1"/>
    <xf numFmtId="0" fontId="11" fillId="0" borderId="6" xfId="0" applyFont="1" applyFill="1" applyBorder="1" applyAlignment="1" applyProtection="1">
      <alignment horizontal="center" vertical="center"/>
    </xf>
    <xf numFmtId="175" fontId="11" fillId="0" borderId="6" xfId="0" applyNumberFormat="1" applyFont="1" applyFill="1" applyBorder="1" applyAlignment="1" applyProtection="1">
      <alignment horizontal="center" vertical="center"/>
    </xf>
    <xf numFmtId="44" fontId="20" fillId="0" borderId="9" xfId="1" quotePrefix="1" applyFont="1" applyFill="1" applyBorder="1" applyProtection="1"/>
    <xf numFmtId="167" fontId="19" fillId="0" borderId="0" xfId="2" quotePrefix="1" applyNumberFormat="1" applyFont="1" applyFill="1" applyProtection="1"/>
    <xf numFmtId="40" fontId="1" fillId="0" borderId="1" xfId="0" applyNumberFormat="1" applyFont="1" applyBorder="1" applyAlignment="1" applyProtection="1">
      <alignment horizontal="right" vertical="center"/>
    </xf>
    <xf numFmtId="0" fontId="18" fillId="0" borderId="0" xfId="0" applyFont="1" applyBorder="1" applyProtection="1"/>
    <xf numFmtId="0" fontId="27" fillId="0" borderId="0" xfId="0" applyFont="1" applyBorder="1" applyAlignment="1" applyProtection="1">
      <alignment vertical="top" wrapText="1"/>
    </xf>
    <xf numFmtId="0" fontId="7" fillId="0" borderId="0" xfId="0" applyFont="1" applyAlignment="1" applyProtection="1">
      <alignment horizontal="left" vertical="center"/>
    </xf>
    <xf numFmtId="49" fontId="4" fillId="0" borderId="10" xfId="0" quotePrefix="1" applyNumberFormat="1" applyFont="1" applyBorder="1" applyAlignment="1" applyProtection="1"/>
    <xf numFmtId="0" fontId="0" fillId="0" borderId="0" xfId="0" applyAlignment="1">
      <alignment horizontal="center" wrapText="1"/>
    </xf>
    <xf numFmtId="177" fontId="7" fillId="0" borderId="0" xfId="0" applyNumberFormat="1" applyFont="1" applyFill="1" applyAlignment="1" applyProtection="1">
      <alignment horizontal="center" vertical="center"/>
    </xf>
    <xf numFmtId="177" fontId="7" fillId="0" borderId="0" xfId="0" applyNumberFormat="1" applyFont="1" applyFill="1" applyBorder="1" applyAlignment="1" applyProtection="1">
      <alignment horizontal="center" vertical="center"/>
    </xf>
    <xf numFmtId="164" fontId="40" fillId="0" borderId="0" xfId="0" applyNumberFormat="1" applyFont="1" applyAlignment="1" applyProtection="1">
      <alignment horizontal="left" vertical="center"/>
    </xf>
    <xf numFmtId="0" fontId="41" fillId="0" borderId="0" xfId="0" applyFont="1" applyAlignment="1" applyProtection="1">
      <alignment horizontal="left" vertical="center"/>
    </xf>
    <xf numFmtId="0" fontId="41" fillId="0" borderId="0" xfId="0" applyFont="1" applyBorder="1" applyAlignment="1" applyProtection="1">
      <alignment horizontal="left" vertical="center"/>
    </xf>
    <xf numFmtId="0" fontId="7" fillId="0" borderId="0" xfId="0" applyFont="1" applyAlignment="1" applyProtection="1">
      <alignment horizontal="right" vertical="center"/>
    </xf>
    <xf numFmtId="0" fontId="43" fillId="0" borderId="0" xfId="0" applyFont="1" applyAlignment="1" applyProtection="1">
      <alignment horizontal="center" wrapText="1"/>
    </xf>
    <xf numFmtId="0" fontId="44" fillId="0" borderId="0" xfId="0" applyFont="1" applyAlignment="1" applyProtection="1">
      <alignment horizontal="left"/>
    </xf>
    <xf numFmtId="0" fontId="43" fillId="0" borderId="0" xfId="0" applyFont="1" applyAlignment="1" applyProtection="1">
      <alignment horizontal="center"/>
    </xf>
    <xf numFmtId="0" fontId="43" fillId="0" borderId="0" xfId="0" applyFont="1" applyAlignment="1">
      <alignment horizontal="center"/>
    </xf>
    <xf numFmtId="0" fontId="46" fillId="0" borderId="0" xfId="0" applyFont="1" applyAlignment="1" applyProtection="1">
      <alignment horizontal="left"/>
    </xf>
    <xf numFmtId="0" fontId="46" fillId="0" borderId="0" xfId="0" applyFont="1" applyAlignment="1" applyProtection="1">
      <alignment horizontal="center"/>
    </xf>
    <xf numFmtId="0" fontId="47" fillId="0" borderId="0" xfId="0" applyFont="1" applyAlignment="1" applyProtection="1">
      <alignment horizontal="left"/>
    </xf>
    <xf numFmtId="0" fontId="46" fillId="0" borderId="0" xfId="0" applyFont="1" applyAlignment="1" applyProtection="1"/>
    <xf numFmtId="0" fontId="0" fillId="0" borderId="0" xfId="0" applyAlignment="1">
      <alignment vertical="top" wrapText="1"/>
    </xf>
    <xf numFmtId="176" fontId="7" fillId="4" borderId="2" xfId="1" applyNumberFormat="1" applyFont="1" applyFill="1" applyBorder="1" applyAlignment="1" applyProtection="1">
      <alignment horizontal="center" vertical="center"/>
      <protection locked="0"/>
    </xf>
    <xf numFmtId="8" fontId="7" fillId="0" borderId="2" xfId="0" applyNumberFormat="1" applyFont="1" applyFill="1" applyBorder="1" applyAlignment="1" applyProtection="1">
      <alignment horizontal="right" vertical="center"/>
    </xf>
    <xf numFmtId="8" fontId="7" fillId="0" borderId="13" xfId="0" applyNumberFormat="1" applyFont="1" applyFill="1" applyBorder="1" applyAlignment="1" applyProtection="1">
      <alignment horizontal="right" vertical="center"/>
    </xf>
    <xf numFmtId="8" fontId="7" fillId="0" borderId="1" xfId="0" applyNumberFormat="1" applyFont="1" applyFill="1" applyBorder="1" applyAlignment="1" applyProtection="1">
      <alignment horizontal="right" vertical="center"/>
    </xf>
    <xf numFmtId="0" fontId="8" fillId="0" borderId="1" xfId="0" applyFont="1" applyFill="1" applyBorder="1" applyAlignment="1" applyProtection="1">
      <alignment horizontal="right" vertical="center"/>
    </xf>
    <xf numFmtId="0" fontId="4" fillId="0" borderId="10" xfId="0" applyFont="1" applyBorder="1" applyAlignment="1" applyProtection="1">
      <alignment horizontal="center" vertical="top"/>
    </xf>
    <xf numFmtId="0" fontId="7" fillId="0" borderId="0" xfId="0" applyFont="1" applyAlignment="1" applyProtection="1">
      <alignment horizontal="left" vertical="center"/>
    </xf>
    <xf numFmtId="8" fontId="7" fillId="0" borderId="3" xfId="0" applyNumberFormat="1" applyFont="1" applyFill="1" applyBorder="1" applyAlignment="1" applyProtection="1">
      <alignment horizontal="center" vertical="center"/>
    </xf>
    <xf numFmtId="8" fontId="7" fillId="4" borderId="1" xfId="0" applyNumberFormat="1" applyFont="1" applyFill="1" applyBorder="1" applyAlignment="1" applyProtection="1">
      <alignment horizontal="center" vertical="center"/>
      <protection locked="0"/>
    </xf>
    <xf numFmtId="8" fontId="7" fillId="0" borderId="1" xfId="0" applyNumberFormat="1" applyFont="1" applyFill="1" applyBorder="1" applyAlignment="1" applyProtection="1">
      <alignment horizontal="center" vertical="center"/>
    </xf>
    <xf numFmtId="8" fontId="8" fillId="0" borderId="1" xfId="0" applyNumberFormat="1" applyFont="1" applyFill="1" applyBorder="1" applyAlignment="1" applyProtection="1">
      <alignment horizontal="right" vertical="center"/>
    </xf>
    <xf numFmtId="8" fontId="7" fillId="0" borderId="0" xfId="0" applyNumberFormat="1" applyFont="1" applyFill="1" applyBorder="1" applyAlignment="1" applyProtection="1">
      <alignment horizontal="right" vertical="center"/>
    </xf>
    <xf numFmtId="1" fontId="7" fillId="4" borderId="2" xfId="0" applyNumberFormat="1" applyFont="1" applyFill="1" applyBorder="1" applyAlignment="1" applyProtection="1">
      <alignment horizontal="center" vertical="center"/>
      <protection locked="0"/>
    </xf>
    <xf numFmtId="8" fontId="7" fillId="4" borderId="2" xfId="0" applyNumberFormat="1" applyFont="1" applyFill="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5" fillId="0" borderId="3" xfId="0" applyFont="1" applyBorder="1" applyAlignment="1" applyProtection="1">
      <alignment horizontal="left" vertical="center"/>
    </xf>
    <xf numFmtId="8" fontId="8" fillId="0" borderId="2" xfId="0" applyNumberFormat="1" applyFont="1" applyFill="1" applyBorder="1" applyAlignment="1" applyProtection="1">
      <alignment horizontal="right" vertical="center"/>
    </xf>
    <xf numFmtId="8" fontId="7" fillId="4" borderId="2" xfId="0" applyNumberFormat="1" applyFont="1" applyFill="1" applyBorder="1" applyAlignment="1" applyProtection="1">
      <alignment horizontal="right" vertical="center"/>
      <protection locked="0"/>
    </xf>
    <xf numFmtId="8" fontId="8" fillId="4" borderId="2" xfId="0" applyNumberFormat="1" applyFont="1" applyFill="1" applyBorder="1" applyAlignment="1" applyProtection="1">
      <alignment horizontal="right" vertical="center"/>
      <protection locked="0"/>
    </xf>
    <xf numFmtId="0" fontId="42" fillId="0" borderId="0" xfId="0" applyFont="1" applyAlignment="1" applyProtection="1">
      <alignment horizontal="left" vertical="center"/>
    </xf>
    <xf numFmtId="0" fontId="1" fillId="0" borderId="1" xfId="0" applyFont="1" applyBorder="1" applyAlignment="1" applyProtection="1">
      <alignment horizontal="center" vertical="center"/>
      <protection locked="0"/>
    </xf>
    <xf numFmtId="0" fontId="4" fillId="0" borderId="10" xfId="0" applyFont="1" applyBorder="1" applyAlignment="1" applyProtection="1">
      <alignment horizontal="right" wrapText="1"/>
    </xf>
    <xf numFmtId="0" fontId="4" fillId="0" borderId="0" xfId="0" applyFont="1" applyBorder="1" applyAlignment="1" applyProtection="1">
      <alignment horizontal="right" wrapText="1"/>
    </xf>
    <xf numFmtId="1" fontId="7" fillId="4" borderId="1" xfId="0" applyNumberFormat="1" applyFont="1" applyFill="1" applyBorder="1" applyAlignment="1" applyProtection="1">
      <alignment horizontal="center" vertical="center"/>
      <protection locked="0"/>
    </xf>
    <xf numFmtId="0" fontId="46" fillId="0" borderId="0" xfId="0" applyFont="1" applyAlignment="1" applyProtection="1">
      <alignment horizontal="center" wrapText="1"/>
    </xf>
    <xf numFmtId="8" fontId="7" fillId="0" borderId="2" xfId="0" applyNumberFormat="1" applyFont="1" applyFill="1" applyBorder="1" applyAlignment="1" applyProtection="1">
      <alignment horizontal="center" vertical="center"/>
    </xf>
    <xf numFmtId="0" fontId="43" fillId="0" borderId="0" xfId="0" applyFont="1" applyAlignment="1" applyProtection="1">
      <alignment horizontal="center" wrapText="1"/>
    </xf>
    <xf numFmtId="8" fontId="7" fillId="4" borderId="3" xfId="0" applyNumberFormat="1" applyFont="1" applyFill="1" applyBorder="1" applyAlignment="1" applyProtection="1">
      <alignment horizontal="center" vertical="center"/>
      <protection locked="0"/>
    </xf>
    <xf numFmtId="176" fontId="7" fillId="4" borderId="11" xfId="1" applyNumberFormat="1" applyFont="1" applyFill="1" applyBorder="1" applyAlignment="1" applyProtection="1">
      <alignment horizontal="center" vertical="center"/>
      <protection locked="0"/>
    </xf>
    <xf numFmtId="0" fontId="7" fillId="4" borderId="1" xfId="0" applyFont="1" applyFill="1" applyBorder="1" applyAlignment="1" applyProtection="1">
      <alignment horizontal="left" vertical="center" wrapText="1"/>
      <protection locked="0"/>
    </xf>
    <xf numFmtId="0" fontId="30" fillId="0" borderId="10" xfId="0" applyFont="1" applyBorder="1" applyAlignment="1" applyProtection="1">
      <alignment horizontal="left"/>
    </xf>
    <xf numFmtId="0" fontId="7" fillId="4" borderId="1" xfId="0" applyFont="1" applyFill="1" applyBorder="1" applyAlignment="1" applyProtection="1">
      <alignment horizontal="left"/>
      <protection locked="0"/>
    </xf>
    <xf numFmtId="0" fontId="31" fillId="0" borderId="0" xfId="0" applyFont="1" applyAlignment="1" applyProtection="1">
      <alignment horizontal="left"/>
    </xf>
    <xf numFmtId="0" fontId="7" fillId="4" borderId="1" xfId="0" applyFont="1" applyFill="1" applyBorder="1" applyAlignment="1" applyProtection="1">
      <alignment horizontal="center" vertical="center"/>
      <protection locked="0"/>
    </xf>
    <xf numFmtId="0" fontId="7" fillId="4" borderId="2" xfId="0" applyFont="1" applyFill="1" applyBorder="1" applyAlignment="1" applyProtection="1">
      <alignment vertical="center"/>
      <protection locked="0"/>
    </xf>
    <xf numFmtId="0" fontId="31" fillId="0" borderId="0" xfId="0" applyFont="1" applyFill="1" applyAlignment="1" applyProtection="1">
      <alignment horizontal="right" vertical="center"/>
    </xf>
    <xf numFmtId="0" fontId="31" fillId="0" borderId="0" xfId="0" applyFont="1" applyAlignment="1" applyProtection="1">
      <alignment horizontal="right" vertical="center"/>
    </xf>
    <xf numFmtId="0" fontId="32" fillId="0" borderId="0" xfId="0" applyFont="1" applyFill="1" applyBorder="1" applyAlignment="1" applyProtection="1">
      <alignment horizontal="right"/>
    </xf>
    <xf numFmtId="14" fontId="7" fillId="4" borderId="1" xfId="0" applyNumberFormat="1" applyFont="1" applyFill="1" applyBorder="1" applyAlignment="1" applyProtection="1">
      <alignment horizontal="center" vertical="center"/>
      <protection locked="0"/>
    </xf>
    <xf numFmtId="0" fontId="7" fillId="4" borderId="2" xfId="0" applyFont="1" applyFill="1" applyBorder="1" applyAlignment="1" applyProtection="1">
      <alignment horizontal="left" vertical="center" wrapText="1"/>
      <protection locked="0"/>
    </xf>
    <xf numFmtId="176" fontId="7" fillId="0" borderId="2" xfId="0" applyNumberFormat="1" applyFont="1" applyFill="1" applyBorder="1" applyAlignment="1" applyProtection="1">
      <alignment horizontal="center"/>
    </xf>
    <xf numFmtId="0" fontId="2" fillId="0" borderId="0" xfId="0" applyFont="1" applyAlignment="1" applyProtection="1">
      <alignment horizontal="center" vertical="center"/>
    </xf>
    <xf numFmtId="0" fontId="46" fillId="0" borderId="0" xfId="0" applyFont="1" applyAlignment="1" applyProtection="1">
      <alignment horizontal="center"/>
    </xf>
    <xf numFmtId="176" fontId="7" fillId="4" borderId="1" xfId="1"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center"/>
    </xf>
    <xf numFmtId="0" fontId="7" fillId="4" borderId="1" xfId="0" applyFont="1" applyFill="1" applyBorder="1" applyAlignment="1" applyProtection="1">
      <alignment vertical="center"/>
      <protection locked="0"/>
    </xf>
    <xf numFmtId="0" fontId="7" fillId="4" borderId="1" xfId="0" applyNumberFormat="1" applyFont="1" applyFill="1" applyBorder="1" applyAlignment="1" applyProtection="1">
      <alignment horizontal="center" vertical="center"/>
      <protection locked="0"/>
    </xf>
    <xf numFmtId="0" fontId="43" fillId="0" borderId="0" xfId="0" applyFont="1" applyAlignment="1">
      <alignment horizontal="center" wrapText="1"/>
    </xf>
    <xf numFmtId="0" fontId="45" fillId="0" borderId="0" xfId="0" applyFont="1" applyAlignment="1" applyProtection="1">
      <alignment horizontal="center" wrapText="1"/>
    </xf>
    <xf numFmtId="8" fontId="30" fillId="0" borderId="15" xfId="0" applyNumberFormat="1" applyFont="1" applyFill="1" applyBorder="1" applyAlignment="1" applyProtection="1">
      <alignment horizontal="right" vertical="center"/>
    </xf>
    <xf numFmtId="0" fontId="31" fillId="0" borderId="15" xfId="0" applyFont="1" applyFill="1" applyBorder="1" applyAlignment="1" applyProtection="1">
      <alignment horizontal="right" vertical="center"/>
    </xf>
    <xf numFmtId="0" fontId="30" fillId="0" borderId="0" xfId="0" applyFont="1" applyAlignment="1">
      <alignment horizontal="left" vertical="center"/>
    </xf>
    <xf numFmtId="0" fontId="2" fillId="0" borderId="14" xfId="0" applyFont="1" applyBorder="1" applyAlignment="1" applyProtection="1">
      <alignment horizontal="left" vertical="center"/>
    </xf>
    <xf numFmtId="0" fontId="1" fillId="4" borderId="11" xfId="0" applyFont="1" applyFill="1" applyBorder="1" applyAlignment="1" applyProtection="1">
      <alignment horizontal="left" vertical="center"/>
      <protection locked="0"/>
    </xf>
    <xf numFmtId="0" fontId="1" fillId="4" borderId="1" xfId="0" applyFont="1" applyFill="1" applyBorder="1" applyAlignment="1" applyProtection="1">
      <alignment horizontal="left" vertical="center"/>
      <protection locked="0"/>
    </xf>
    <xf numFmtId="0" fontId="10" fillId="0" borderId="0" xfId="0" applyFont="1" applyAlignment="1" applyProtection="1">
      <alignment horizontal="center"/>
    </xf>
    <xf numFmtId="0" fontId="0" fillId="0" borderId="0" xfId="0" applyAlignment="1" applyProtection="1">
      <alignment horizontal="center"/>
    </xf>
    <xf numFmtId="49" fontId="13" fillId="0" borderId="8" xfId="0" applyNumberFormat="1" applyFont="1" applyBorder="1" applyAlignment="1" applyProtection="1">
      <alignment horizontal="center"/>
    </xf>
    <xf numFmtId="0" fontId="0" fillId="0" borderId="8" xfId="0" applyBorder="1" applyProtection="1"/>
    <xf numFmtId="0" fontId="18" fillId="0" borderId="0" xfId="0" applyFont="1" applyAlignment="1" applyProtection="1">
      <alignment horizontal="center"/>
    </xf>
    <xf numFmtId="0" fontId="18" fillId="0" borderId="0" xfId="0" applyFont="1" applyProtection="1"/>
    <xf numFmtId="0" fontId="0" fillId="0" borderId="0" xfId="0" applyProtection="1"/>
    <xf numFmtId="0" fontId="0" fillId="0" borderId="0" xfId="0" applyAlignment="1">
      <alignment horizontal="left" vertical="top" wrapText="1"/>
    </xf>
    <xf numFmtId="0" fontId="38" fillId="0" borderId="0" xfId="0" applyFont="1" applyAlignment="1">
      <alignment horizontal="center" wrapText="1"/>
    </xf>
    <xf numFmtId="0" fontId="0" fillId="0" borderId="0" xfId="0" applyAlignment="1">
      <alignment horizontal="left" wrapText="1"/>
    </xf>
    <xf numFmtId="0" fontId="39" fillId="0" borderId="0" xfId="0" applyFont="1" applyAlignment="1">
      <alignment horizontal="center" wrapText="1"/>
    </xf>
  </cellXfs>
  <cellStyles count="3">
    <cellStyle name="Currency" xfId="1" builtinId="4"/>
    <cellStyle name="Normal" xfId="0" builtinId="0"/>
    <cellStyle name="Percent" xfId="2" builtinId="5"/>
  </cellStyles>
  <dxfs count="1">
    <dxf>
      <alignment horizontal="general" vertical="bottom" textRotation="0" wrapText="1" indent="0" justifyLastLine="0" shrinkToFit="0" readingOrder="0"/>
    </dxf>
  </dxfs>
  <tableStyles count="0" defaultTableStyle="TableStyleMedium2" defaultPivotStyle="PivotStyleLight16"/>
  <colors>
    <mruColors>
      <color rgb="FFFFFF99"/>
      <color rgb="FFCCFF99"/>
      <color rgb="FF99FF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365760</xdr:colOff>
      <xdr:row>98</xdr:row>
      <xdr:rowOff>106680</xdr:rowOff>
    </xdr:from>
    <xdr:to>
      <xdr:col>0</xdr:col>
      <xdr:colOff>365760</xdr:colOff>
      <xdr:row>98</xdr:row>
      <xdr:rowOff>106680</xdr:rowOff>
    </xdr:to>
    <xdr:cxnSp macro="">
      <xdr:nvCxnSpPr>
        <xdr:cNvPr id="2" name="Line 6">
          <a:extLst>
            <a:ext uri="{FF2B5EF4-FFF2-40B4-BE49-F238E27FC236}">
              <a16:creationId xmlns:a16="http://schemas.microsoft.com/office/drawing/2014/main" id="{00000000-0008-0000-0000-000002000000}"/>
            </a:ext>
          </a:extLst>
        </xdr:cNvPr>
        <xdr:cNvCxnSpPr>
          <a:cxnSpLocks noChangeShapeType="1"/>
        </xdr:cNvCxnSpPr>
      </xdr:nvCxnSpPr>
      <xdr:spPr bwMode="auto">
        <a:xfrm>
          <a:off x="365760" y="87325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18</xdr:col>
          <xdr:colOff>190500</xdr:colOff>
          <xdr:row>61</xdr:row>
          <xdr:rowOff>171450</xdr:rowOff>
        </xdr:from>
        <xdr:to>
          <xdr:col>18</xdr:col>
          <xdr:colOff>495300</xdr:colOff>
          <xdr:row>63</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63</xdr:row>
          <xdr:rowOff>0</xdr:rowOff>
        </xdr:from>
        <xdr:to>
          <xdr:col>19</xdr:col>
          <xdr:colOff>247650</xdr:colOff>
          <xdr:row>64</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64</xdr:row>
          <xdr:rowOff>0</xdr:rowOff>
        </xdr:from>
        <xdr:to>
          <xdr:col>19</xdr:col>
          <xdr:colOff>247650</xdr:colOff>
          <xdr:row>65</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2643BD-CEFC-4439-8754-B034E9C48823}" name="BCICPITable" displayName="BCICPITable" ref="B32:E52" totalsRowShown="0" headerRowDxfId="0">
  <autoFilter ref="B32:E52" xr:uid="{812643BD-CEFC-4439-8754-B034E9C48823}"/>
  <sortState xmlns:xlrd2="http://schemas.microsoft.com/office/spreadsheetml/2017/richdata2" ref="B33:E52">
    <sortCondition descending="1" ref="B32:B52"/>
  </sortState>
  <tableColumns count="4">
    <tableColumn id="1" xr3:uid="{98DB1B14-BF2D-48B0-A5DD-23A3DCA0C7EE}" name="Ex B Year"/>
    <tableColumn id="4" xr3:uid="{4B299DF2-055A-49D6-A370-704EC9E33C75}" name="Indices Year"/>
    <tableColumn id="2" xr3:uid="{756ABCD2-5116-4FC9-BDAA-6C8F1D48AAF5}" name="BCI"/>
    <tableColumn id="3" xr3:uid="{F8B0AE28-AB5C-403C-BAB3-D3D78A7BD3C1}" name="CPI"/>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69"/>
  <sheetViews>
    <sheetView tabSelected="1" view="pageLayout" zoomScale="85" zoomScaleNormal="100" zoomScalePageLayoutView="85" workbookViewId="0">
      <selection activeCell="S49" sqref="S49:T49"/>
    </sheetView>
  </sheetViews>
  <sheetFormatPr defaultColWidth="8.140625" defaultRowHeight="15"/>
  <cols>
    <col min="1" max="1" width="4.7109375" style="45" customWidth="1"/>
    <col min="2" max="2" width="2" style="45" customWidth="1"/>
    <col min="3" max="3" width="1.28515625" style="45" customWidth="1"/>
    <col min="4" max="4" width="6.7109375" style="45" customWidth="1"/>
    <col min="5" max="5" width="5.42578125" style="45" customWidth="1"/>
    <col min="6" max="6" width="11.5703125" style="45" customWidth="1"/>
    <col min="7" max="7" width="4.85546875" style="45" customWidth="1"/>
    <col min="8" max="8" width="4.7109375" style="45" customWidth="1"/>
    <col min="9" max="9" width="1" style="45" customWidth="1"/>
    <col min="10" max="10" width="7.7109375" style="45" customWidth="1"/>
    <col min="11" max="11" width="1" style="45" customWidth="1"/>
    <col min="12" max="12" width="6.5703125" style="45" customWidth="1"/>
    <col min="13" max="13" width="1.140625" style="45" customWidth="1"/>
    <col min="14" max="14" width="7.42578125" style="45" customWidth="1"/>
    <col min="15" max="15" width="1.85546875" style="45" customWidth="1"/>
    <col min="16" max="16" width="10" style="45" customWidth="1"/>
    <col min="17" max="17" width="9.28515625" style="45" customWidth="1"/>
    <col min="18" max="18" width="3.5703125" style="45" customWidth="1"/>
    <col min="19" max="19" width="10.42578125" style="45" customWidth="1"/>
    <col min="20" max="20" width="7.7109375" style="45" customWidth="1"/>
    <col min="21" max="21" width="17.7109375" style="45" customWidth="1"/>
    <col min="22" max="16384" width="8.140625" style="45"/>
  </cols>
  <sheetData>
    <row r="1" spans="1:21">
      <c r="A1" s="191" t="s">
        <v>3</v>
      </c>
      <c r="B1" s="191"/>
      <c r="C1" s="191"/>
      <c r="D1" s="191"/>
      <c r="E1" s="191"/>
      <c r="F1" s="191"/>
      <c r="G1" s="191"/>
      <c r="H1" s="191"/>
      <c r="I1" s="191"/>
      <c r="J1" s="191"/>
      <c r="K1" s="191"/>
      <c r="L1" s="191"/>
      <c r="M1" s="191"/>
      <c r="N1" s="191"/>
      <c r="O1" s="191"/>
      <c r="P1" s="191"/>
      <c r="Q1" s="191"/>
      <c r="R1" s="191"/>
      <c r="S1" s="191"/>
      <c r="T1" s="191"/>
      <c r="U1" s="191"/>
    </row>
    <row r="2" spans="1:21">
      <c r="A2" s="191" t="s">
        <v>4</v>
      </c>
      <c r="B2" s="191"/>
      <c r="C2" s="191"/>
      <c r="D2" s="191"/>
      <c r="E2" s="191"/>
      <c r="F2" s="191"/>
      <c r="G2" s="191"/>
      <c r="H2" s="191"/>
      <c r="I2" s="191"/>
      <c r="J2" s="191"/>
      <c r="K2" s="191"/>
      <c r="L2" s="191"/>
      <c r="M2" s="191"/>
      <c r="N2" s="191"/>
      <c r="O2" s="191"/>
      <c r="P2" s="191"/>
      <c r="Q2" s="191"/>
      <c r="R2" s="191"/>
      <c r="S2" s="191"/>
      <c r="T2" s="191"/>
      <c r="U2" s="191"/>
    </row>
    <row r="3" spans="1:21" ht="6" customHeight="1"/>
    <row r="4" spans="1:21">
      <c r="A4" s="191" t="s">
        <v>5</v>
      </c>
      <c r="B4" s="191"/>
      <c r="C4" s="191"/>
      <c r="D4" s="191"/>
      <c r="E4" s="191"/>
      <c r="F4" s="191"/>
      <c r="G4" s="191"/>
      <c r="H4" s="191"/>
      <c r="I4" s="191"/>
      <c r="J4" s="191"/>
      <c r="K4" s="191"/>
      <c r="L4" s="191"/>
      <c r="M4" s="191"/>
      <c r="N4" s="191"/>
      <c r="O4" s="191"/>
      <c r="P4" s="191"/>
      <c r="Q4" s="191"/>
      <c r="R4" s="191"/>
      <c r="S4" s="191"/>
      <c r="T4" s="191"/>
      <c r="U4" s="191"/>
    </row>
    <row r="5" spans="1:21" ht="7.5" customHeight="1">
      <c r="H5" s="52"/>
    </row>
    <row r="6" spans="1:21">
      <c r="A6" s="53"/>
      <c r="B6" s="53"/>
      <c r="C6" s="53"/>
      <c r="D6" s="53"/>
      <c r="E6" s="53"/>
      <c r="F6" s="53"/>
      <c r="G6" s="53"/>
      <c r="H6" s="54"/>
      <c r="I6" s="53"/>
      <c r="J6" s="53"/>
      <c r="K6" s="53"/>
      <c r="L6" s="53"/>
      <c r="M6" s="53"/>
      <c r="N6" s="53"/>
      <c r="O6" s="53"/>
      <c r="P6" s="55" t="s">
        <v>59</v>
      </c>
      <c r="Q6" s="55"/>
      <c r="R6" s="196"/>
      <c r="S6" s="196"/>
      <c r="T6" s="56" t="s">
        <v>14</v>
      </c>
      <c r="U6" s="5"/>
    </row>
    <row r="7" spans="1:21">
      <c r="A7" s="57" t="s">
        <v>102</v>
      </c>
      <c r="B7" s="53"/>
      <c r="C7" s="53"/>
      <c r="D7" s="53"/>
      <c r="E7" s="53"/>
      <c r="F7" s="53"/>
      <c r="G7" s="53"/>
      <c r="H7" s="53"/>
      <c r="I7" s="53"/>
      <c r="J7" s="53"/>
      <c r="K7" s="53"/>
      <c r="L7" s="53"/>
      <c r="M7" s="53"/>
      <c r="N7" s="53"/>
      <c r="O7" s="53"/>
      <c r="P7" s="55" t="s">
        <v>6</v>
      </c>
      <c r="Q7" s="58"/>
      <c r="R7" s="53"/>
      <c r="S7" s="53"/>
      <c r="T7" s="53"/>
      <c r="U7" s="53"/>
    </row>
    <row r="8" spans="1:21">
      <c r="A8" s="195"/>
      <c r="B8" s="195"/>
      <c r="C8" s="195"/>
      <c r="D8" s="195"/>
      <c r="E8" s="195"/>
      <c r="F8" s="195"/>
      <c r="G8" s="195"/>
      <c r="H8" s="195"/>
      <c r="I8" s="195"/>
      <c r="J8" s="195"/>
      <c r="K8" s="195"/>
      <c r="L8" s="53"/>
      <c r="M8" s="53"/>
      <c r="N8" s="53"/>
      <c r="O8" s="53"/>
      <c r="P8" s="179"/>
      <c r="Q8" s="179"/>
      <c r="R8" s="179"/>
      <c r="S8" s="179"/>
      <c r="T8" s="179"/>
      <c r="U8" s="179"/>
    </row>
    <row r="9" spans="1:21">
      <c r="A9" s="184"/>
      <c r="B9" s="184"/>
      <c r="C9" s="184"/>
      <c r="D9" s="184"/>
      <c r="E9" s="184"/>
      <c r="F9" s="184"/>
      <c r="G9" s="184"/>
      <c r="H9" s="184"/>
      <c r="I9" s="184"/>
      <c r="J9" s="184"/>
      <c r="K9" s="184"/>
      <c r="L9" s="53"/>
      <c r="M9" s="53"/>
      <c r="N9" s="53"/>
      <c r="O9" s="53"/>
      <c r="P9" s="179"/>
      <c r="Q9" s="179"/>
      <c r="R9" s="179"/>
      <c r="S9" s="179"/>
      <c r="T9" s="179"/>
      <c r="U9" s="179"/>
    </row>
    <row r="10" spans="1:21">
      <c r="A10" s="184"/>
      <c r="B10" s="184"/>
      <c r="C10" s="184"/>
      <c r="D10" s="184"/>
      <c r="E10" s="184"/>
      <c r="F10" s="184"/>
      <c r="G10" s="184"/>
      <c r="H10" s="184"/>
      <c r="I10" s="184"/>
      <c r="J10" s="184"/>
      <c r="K10" s="184"/>
      <c r="L10" s="53"/>
      <c r="M10" s="53"/>
      <c r="N10" s="53"/>
      <c r="O10" s="53"/>
      <c r="P10" s="189"/>
      <c r="Q10" s="189"/>
      <c r="R10" s="189"/>
      <c r="S10" s="189"/>
      <c r="T10" s="189"/>
      <c r="U10" s="189"/>
    </row>
    <row r="11" spans="1:21">
      <c r="A11" s="184"/>
      <c r="B11" s="184"/>
      <c r="C11" s="184"/>
      <c r="D11" s="184"/>
      <c r="E11" s="184"/>
      <c r="F11" s="184"/>
      <c r="G11" s="184"/>
      <c r="H11" s="184"/>
      <c r="I11" s="184"/>
      <c r="J11" s="184"/>
      <c r="K11" s="184"/>
      <c r="L11" s="53"/>
      <c r="M11" s="53"/>
      <c r="N11" s="53"/>
      <c r="O11" s="53"/>
      <c r="P11" s="180" t="s">
        <v>40</v>
      </c>
      <c r="Q11" s="180"/>
      <c r="R11" s="180"/>
      <c r="S11" s="180"/>
      <c r="T11" s="59"/>
      <c r="U11" s="60"/>
    </row>
    <row r="12" spans="1:21" ht="12.95" customHeight="1">
      <c r="A12" s="184"/>
      <c r="B12" s="184"/>
      <c r="C12" s="184"/>
      <c r="D12" s="184"/>
      <c r="E12" s="184"/>
      <c r="F12" s="184"/>
      <c r="G12" s="184"/>
      <c r="H12" s="184"/>
      <c r="I12" s="184"/>
      <c r="J12" s="184"/>
      <c r="K12" s="184"/>
      <c r="L12" s="53"/>
      <c r="M12" s="53"/>
      <c r="N12" s="53"/>
      <c r="O12" s="53"/>
      <c r="P12" s="179"/>
      <c r="Q12" s="179"/>
      <c r="R12" s="179"/>
      <c r="S12" s="179"/>
      <c r="T12" s="179"/>
      <c r="U12" s="179"/>
    </row>
    <row r="13" spans="1:21" ht="15" customHeight="1">
      <c r="A13" s="184"/>
      <c r="B13" s="184"/>
      <c r="C13" s="184"/>
      <c r="D13" s="184"/>
      <c r="E13" s="184"/>
      <c r="F13" s="184"/>
      <c r="G13" s="184"/>
      <c r="H13" s="184"/>
      <c r="I13" s="184"/>
      <c r="J13" s="184"/>
      <c r="K13" s="184"/>
      <c r="L13" s="53"/>
      <c r="M13" s="53"/>
      <c r="N13" s="53"/>
      <c r="O13" s="53"/>
      <c r="P13" s="181"/>
      <c r="Q13" s="181"/>
      <c r="R13" s="181"/>
      <c r="S13" s="181"/>
      <c r="T13" s="181"/>
      <c r="U13" s="181"/>
    </row>
    <row r="14" spans="1:21" s="44" customFormat="1" ht="7.15" customHeight="1" thickBot="1">
      <c r="A14" s="61"/>
      <c r="B14" s="61"/>
      <c r="C14" s="61"/>
      <c r="D14" s="61"/>
      <c r="E14" s="61"/>
      <c r="F14" s="61"/>
      <c r="G14" s="61"/>
      <c r="H14" s="61"/>
      <c r="I14" s="61"/>
      <c r="J14" s="61"/>
      <c r="K14" s="61"/>
      <c r="L14" s="61"/>
      <c r="M14" s="61"/>
      <c r="N14" s="61"/>
      <c r="O14" s="61"/>
      <c r="P14" s="62"/>
      <c r="Q14" s="62"/>
      <c r="R14" s="61"/>
      <c r="S14" s="61"/>
      <c r="T14" s="61"/>
      <c r="U14" s="61"/>
    </row>
    <row r="15" spans="1:21" ht="6.6" customHeight="1">
      <c r="P15" s="63"/>
      <c r="Q15" s="63"/>
    </row>
    <row r="16" spans="1:21">
      <c r="A16" s="64" t="s">
        <v>70</v>
      </c>
      <c r="B16" s="65"/>
      <c r="C16" s="65"/>
      <c r="D16" s="65"/>
      <c r="E16" s="188"/>
      <c r="F16" s="188"/>
      <c r="G16" s="185" t="s">
        <v>83</v>
      </c>
      <c r="H16" s="185"/>
      <c r="I16" s="185"/>
      <c r="J16" s="185"/>
      <c r="K16" s="185"/>
      <c r="L16" s="185"/>
      <c r="M16" s="185"/>
      <c r="N16" s="47"/>
      <c r="O16" s="66"/>
      <c r="P16" s="186" t="s">
        <v>69</v>
      </c>
      <c r="Q16" s="186"/>
      <c r="R16" s="186"/>
      <c r="S16" s="159" t="str">
        <f>IF(ExB!K8&gt;0,ROUND(ExB!K12*(ExB!K8*(ExB!F27/ExB!F29)*(ExB!H29/ExB!H27))*ROUND(ExB!K15*ExB!K17*Invoice!N16,4),0)," ")</f>
        <v xml:space="preserve"> </v>
      </c>
      <c r="T16" s="159"/>
      <c r="U16" s="159"/>
    </row>
    <row r="17" spans="1:21">
      <c r="A17" s="182" t="s">
        <v>39</v>
      </c>
      <c r="B17" s="182"/>
      <c r="C17" s="182"/>
      <c r="D17" s="182"/>
      <c r="E17" s="183"/>
      <c r="F17" s="183"/>
      <c r="G17" s="53"/>
      <c r="I17" s="67"/>
      <c r="J17" s="187" t="s">
        <v>68</v>
      </c>
      <c r="K17" s="187"/>
      <c r="L17" s="187"/>
      <c r="M17" s="187"/>
      <c r="N17" s="187"/>
      <c r="O17" s="187"/>
      <c r="P17" s="187"/>
      <c r="Q17" s="187"/>
      <c r="R17" s="187"/>
      <c r="S17" s="190" t="str">
        <f>ExB!K22</f>
        <v xml:space="preserve"> </v>
      </c>
      <c r="T17" s="190"/>
      <c r="U17" s="190"/>
    </row>
    <row r="18" spans="1:21" s="68" customFormat="1">
      <c r="A18" s="174" t="s">
        <v>53</v>
      </c>
      <c r="B18" s="174"/>
      <c r="C18" s="174"/>
      <c r="D18" s="174"/>
      <c r="E18" s="145"/>
      <c r="F18" s="146" t="s">
        <v>52</v>
      </c>
      <c r="G18" s="147"/>
      <c r="H18" s="192" t="s">
        <v>21</v>
      </c>
      <c r="I18" s="192"/>
      <c r="J18" s="192"/>
      <c r="K18" s="192"/>
      <c r="L18" s="192"/>
      <c r="M18" s="192"/>
      <c r="N18" s="148"/>
      <c r="O18" s="192" t="s">
        <v>51</v>
      </c>
      <c r="P18" s="192"/>
      <c r="Q18" s="192"/>
      <c r="R18" s="147"/>
      <c r="S18" s="194" t="s">
        <v>101</v>
      </c>
      <c r="T18" s="194"/>
      <c r="U18" s="194"/>
    </row>
    <row r="19" spans="1:21">
      <c r="A19" s="173"/>
      <c r="B19" s="173"/>
      <c r="C19" s="173"/>
      <c r="D19" s="173"/>
      <c r="E19" s="69"/>
      <c r="F19" s="6"/>
      <c r="G19" s="69"/>
      <c r="H19" s="158"/>
      <c r="I19" s="158"/>
      <c r="J19" s="158"/>
      <c r="K19" s="158"/>
      <c r="L19" s="158"/>
      <c r="M19" s="158"/>
      <c r="N19" s="70"/>
      <c r="O19" s="193"/>
      <c r="P19" s="193"/>
      <c r="Q19" s="193"/>
      <c r="R19" s="53"/>
      <c r="S19" s="204"/>
      <c r="T19" s="204"/>
      <c r="U19" s="204"/>
    </row>
    <row r="20" spans="1:21">
      <c r="A20" s="162"/>
      <c r="B20" s="162"/>
      <c r="C20" s="162"/>
      <c r="D20" s="162"/>
      <c r="E20" s="69"/>
      <c r="F20" s="6"/>
      <c r="G20" s="69"/>
      <c r="H20" s="163"/>
      <c r="I20" s="163"/>
      <c r="J20" s="163"/>
      <c r="K20" s="163"/>
      <c r="L20" s="163"/>
      <c r="M20" s="163"/>
      <c r="N20" s="70"/>
      <c r="O20" s="150"/>
      <c r="P20" s="150"/>
      <c r="Q20" s="150"/>
      <c r="R20" s="132"/>
      <c r="S20" s="204"/>
      <c r="T20" s="204"/>
      <c r="U20" s="204"/>
    </row>
    <row r="21" spans="1:21">
      <c r="A21" s="162"/>
      <c r="B21" s="162"/>
      <c r="C21" s="162"/>
      <c r="D21" s="162"/>
      <c r="E21" s="69"/>
      <c r="F21" s="6"/>
      <c r="G21" s="69"/>
      <c r="H21" s="163"/>
      <c r="I21" s="163"/>
      <c r="J21" s="163"/>
      <c r="K21" s="163"/>
      <c r="L21" s="163"/>
      <c r="M21" s="163"/>
      <c r="N21" s="70"/>
      <c r="O21" s="150"/>
      <c r="P21" s="150"/>
      <c r="Q21" s="150"/>
      <c r="R21" s="132"/>
      <c r="S21" s="204"/>
      <c r="T21" s="204"/>
      <c r="U21" s="204"/>
    </row>
    <row r="22" spans="1:21">
      <c r="A22" s="162"/>
      <c r="B22" s="162"/>
      <c r="C22" s="162"/>
      <c r="D22" s="162"/>
      <c r="E22" s="69"/>
      <c r="F22" s="6"/>
      <c r="G22" s="69"/>
      <c r="H22" s="163"/>
      <c r="I22" s="163"/>
      <c r="J22" s="163"/>
      <c r="K22" s="163"/>
      <c r="L22" s="163"/>
      <c r="M22" s="163"/>
      <c r="N22" s="70"/>
      <c r="O22" s="150"/>
      <c r="P22" s="150"/>
      <c r="Q22" s="150"/>
      <c r="R22" s="132"/>
      <c r="S22" s="204"/>
      <c r="T22" s="204"/>
      <c r="U22" s="204"/>
    </row>
    <row r="23" spans="1:21">
      <c r="A23" s="162"/>
      <c r="B23" s="162"/>
      <c r="C23" s="162"/>
      <c r="D23" s="162"/>
      <c r="E23" s="69"/>
      <c r="F23" s="6"/>
      <c r="G23" s="69"/>
      <c r="H23" s="163"/>
      <c r="I23" s="163"/>
      <c r="J23" s="163"/>
      <c r="K23" s="163"/>
      <c r="L23" s="163"/>
      <c r="M23" s="163"/>
      <c r="N23" s="70"/>
      <c r="O23" s="150"/>
      <c r="P23" s="150"/>
      <c r="Q23" s="150"/>
      <c r="R23" s="132"/>
      <c r="S23" s="204"/>
      <c r="T23" s="204"/>
      <c r="U23" s="204"/>
    </row>
    <row r="24" spans="1:21">
      <c r="A24" s="162"/>
      <c r="B24" s="162"/>
      <c r="C24" s="162"/>
      <c r="D24" s="162"/>
      <c r="E24" s="69"/>
      <c r="F24" s="6"/>
      <c r="G24" s="69"/>
      <c r="H24" s="163"/>
      <c r="I24" s="163"/>
      <c r="J24" s="163"/>
      <c r="K24" s="163"/>
      <c r="L24" s="163"/>
      <c r="M24" s="163"/>
      <c r="N24" s="70"/>
      <c r="O24" s="193"/>
      <c r="P24" s="193"/>
      <c r="Q24" s="193"/>
      <c r="R24" s="53"/>
      <c r="S24" s="204"/>
      <c r="T24" s="204"/>
      <c r="U24" s="204"/>
    </row>
    <row r="25" spans="1:21">
      <c r="A25" s="162"/>
      <c r="B25" s="162"/>
      <c r="C25" s="162"/>
      <c r="D25" s="162"/>
      <c r="E25" s="71"/>
      <c r="F25" s="6"/>
      <c r="G25" s="69"/>
      <c r="H25" s="163"/>
      <c r="I25" s="163"/>
      <c r="J25" s="163"/>
      <c r="K25" s="163"/>
      <c r="L25" s="163"/>
      <c r="M25" s="163"/>
      <c r="N25" s="70"/>
      <c r="O25" s="193"/>
      <c r="P25" s="193"/>
      <c r="Q25" s="193"/>
      <c r="R25" s="53"/>
      <c r="S25" s="204"/>
      <c r="T25" s="204"/>
      <c r="U25" s="204"/>
    </row>
    <row r="26" spans="1:21">
      <c r="A26" s="162"/>
      <c r="B26" s="162"/>
      <c r="C26" s="162"/>
      <c r="D26" s="162"/>
      <c r="E26" s="69"/>
      <c r="F26" s="6"/>
      <c r="G26" s="69"/>
      <c r="H26" s="163"/>
      <c r="I26" s="163"/>
      <c r="J26" s="163"/>
      <c r="K26" s="163"/>
      <c r="L26" s="163"/>
      <c r="M26" s="163"/>
      <c r="N26" s="70"/>
      <c r="O26" s="193"/>
      <c r="P26" s="193"/>
      <c r="Q26" s="193"/>
      <c r="R26" s="53"/>
      <c r="S26" s="204"/>
      <c r="T26" s="204"/>
      <c r="U26" s="204"/>
    </row>
    <row r="27" spans="1:21">
      <c r="A27" s="162"/>
      <c r="B27" s="162"/>
      <c r="C27" s="162"/>
      <c r="D27" s="162"/>
      <c r="E27" s="72"/>
      <c r="F27" s="6"/>
      <c r="G27" s="69"/>
      <c r="H27" s="163"/>
      <c r="I27" s="163"/>
      <c r="J27" s="163"/>
      <c r="K27" s="163"/>
      <c r="L27" s="163"/>
      <c r="M27" s="163"/>
      <c r="N27" s="70"/>
      <c r="O27" s="193"/>
      <c r="P27" s="193"/>
      <c r="Q27" s="193"/>
      <c r="R27" s="53"/>
      <c r="S27" s="204"/>
      <c r="T27" s="204"/>
      <c r="U27" s="204"/>
    </row>
    <row r="28" spans="1:21" ht="15.75" thickBot="1">
      <c r="A28" s="162"/>
      <c r="B28" s="162"/>
      <c r="C28" s="162"/>
      <c r="D28" s="162"/>
      <c r="E28" s="69"/>
      <c r="F28" s="6"/>
      <c r="G28" s="69"/>
      <c r="H28" s="177"/>
      <c r="I28" s="177"/>
      <c r="J28" s="177"/>
      <c r="K28" s="177"/>
      <c r="L28" s="177"/>
      <c r="M28" s="177"/>
      <c r="N28" s="70"/>
      <c r="O28" s="178"/>
      <c r="P28" s="178"/>
      <c r="Q28" s="178"/>
      <c r="R28" s="53"/>
      <c r="S28" s="203"/>
      <c r="T28" s="203"/>
      <c r="U28" s="203"/>
    </row>
    <row r="29" spans="1:21" ht="14.45" customHeight="1" thickBot="1">
      <c r="A29" s="73"/>
      <c r="B29" s="73"/>
      <c r="C29" s="72"/>
      <c r="D29" s="72"/>
      <c r="E29" s="73"/>
      <c r="F29" s="74" t="s">
        <v>62</v>
      </c>
      <c r="G29" s="75"/>
      <c r="H29" s="157">
        <f>SUM(H19:M28)</f>
        <v>0</v>
      </c>
      <c r="I29" s="157"/>
      <c r="J29" s="157"/>
      <c r="K29" s="157"/>
      <c r="L29" s="157"/>
      <c r="M29" s="157"/>
      <c r="N29" s="76" t="s">
        <v>54</v>
      </c>
      <c r="O29" s="157">
        <f>SUM(O19:Q28)</f>
        <v>0</v>
      </c>
      <c r="P29" s="157"/>
      <c r="Q29" s="157"/>
      <c r="R29" s="77" t="s">
        <v>2</v>
      </c>
      <c r="S29" s="161">
        <f>H29+O29</f>
        <v>0</v>
      </c>
      <c r="T29" s="161"/>
      <c r="U29" s="161"/>
    </row>
    <row r="30" spans="1:21" ht="15.75" thickBot="1">
      <c r="A30" s="200" t="s">
        <v>103</v>
      </c>
      <c r="B30" s="200"/>
      <c r="C30" s="200"/>
      <c r="D30" s="200"/>
      <c r="E30" s="200"/>
      <c r="F30" s="200"/>
      <c r="G30" s="200"/>
      <c r="H30" s="200"/>
      <c r="I30" s="200"/>
      <c r="J30" s="200"/>
      <c r="K30" s="200"/>
      <c r="L30" s="200"/>
      <c r="M30" s="200"/>
      <c r="N30" s="200"/>
      <c r="O30" s="200"/>
      <c r="P30" s="200"/>
      <c r="Q30" s="200"/>
      <c r="R30" s="200"/>
      <c r="S30" s="199">
        <f>IFERROR(S16+S29,0)</f>
        <v>0</v>
      </c>
      <c r="T30" s="199"/>
      <c r="U30" s="199"/>
    </row>
    <row r="31" spans="1:21" ht="5.45" customHeight="1">
      <c r="A31" s="78"/>
      <c r="B31" s="78"/>
      <c r="C31" s="78"/>
      <c r="D31" s="78"/>
      <c r="E31" s="78"/>
      <c r="F31" s="78"/>
      <c r="G31" s="78"/>
      <c r="H31" s="78"/>
      <c r="I31" s="78"/>
      <c r="J31" s="78"/>
      <c r="K31" s="78"/>
      <c r="L31" s="78"/>
      <c r="M31" s="78"/>
      <c r="N31" s="78"/>
      <c r="O31" s="78"/>
      <c r="P31" s="78"/>
      <c r="Q31" s="78"/>
      <c r="R31" s="78"/>
      <c r="S31" s="79"/>
      <c r="T31" s="79"/>
      <c r="U31" s="79"/>
    </row>
    <row r="32" spans="1:21" ht="14.45" customHeight="1">
      <c r="A32" s="201" t="s">
        <v>84</v>
      </c>
      <c r="B32" s="201"/>
      <c r="C32" s="201"/>
      <c r="D32" s="201"/>
      <c r="E32" s="201"/>
      <c r="F32" s="201"/>
      <c r="G32" s="201"/>
      <c r="H32" s="201"/>
      <c r="I32" s="201"/>
      <c r="J32" s="201"/>
      <c r="K32" s="201"/>
      <c r="L32" s="201"/>
      <c r="M32" s="201"/>
      <c r="N32" s="201"/>
      <c r="O32" s="201"/>
      <c r="P32" s="201"/>
      <c r="Q32" s="201"/>
      <c r="R32" s="201"/>
      <c r="S32" s="201"/>
      <c r="T32" s="201"/>
      <c r="U32" s="201"/>
    </row>
    <row r="33" spans="1:21" ht="6.6" customHeight="1">
      <c r="A33" s="80"/>
      <c r="B33" s="80"/>
      <c r="C33" s="80"/>
      <c r="D33" s="80"/>
      <c r="E33" s="80"/>
      <c r="F33" s="80"/>
      <c r="G33" s="80"/>
      <c r="H33" s="80"/>
      <c r="I33" s="80"/>
      <c r="J33" s="80"/>
      <c r="K33" s="80"/>
      <c r="L33" s="80"/>
      <c r="M33" s="80"/>
      <c r="N33" s="80"/>
      <c r="O33" s="80"/>
      <c r="P33" s="80"/>
      <c r="Q33" s="80"/>
      <c r="R33" s="80"/>
      <c r="S33" s="80"/>
      <c r="T33" s="80"/>
      <c r="U33" s="80"/>
    </row>
    <row r="34" spans="1:21" ht="14.45" customHeight="1">
      <c r="A34" s="69"/>
      <c r="B34" s="69"/>
      <c r="C34" s="72"/>
      <c r="D34" s="72"/>
      <c r="E34" s="69"/>
      <c r="F34" s="81" t="s">
        <v>65</v>
      </c>
      <c r="G34" s="69"/>
      <c r="H34" s="158"/>
      <c r="I34" s="158"/>
      <c r="J34" s="158"/>
      <c r="K34" s="158"/>
      <c r="L34" s="158"/>
      <c r="M34" s="158"/>
      <c r="N34" s="82" t="s">
        <v>54</v>
      </c>
      <c r="O34" s="158"/>
      <c r="P34" s="158"/>
      <c r="Q34" s="158"/>
      <c r="R34" s="83" t="s">
        <v>2</v>
      </c>
      <c r="S34" s="153">
        <f>H34+O34</f>
        <v>0</v>
      </c>
      <c r="T34" s="153"/>
      <c r="U34" s="160"/>
    </row>
    <row r="35" spans="1:21" ht="13.15" customHeight="1">
      <c r="A35" s="69"/>
      <c r="B35" s="69"/>
      <c r="C35" s="72"/>
      <c r="D35" s="72"/>
      <c r="E35" s="69"/>
      <c r="F35" s="81" t="s">
        <v>63</v>
      </c>
      <c r="G35" s="69"/>
      <c r="H35" s="163"/>
      <c r="I35" s="163"/>
      <c r="J35" s="163"/>
      <c r="K35" s="163"/>
      <c r="L35" s="163"/>
      <c r="M35" s="163"/>
      <c r="N35" s="82" t="s">
        <v>54</v>
      </c>
      <c r="O35" s="158"/>
      <c r="P35" s="158"/>
      <c r="Q35" s="158"/>
      <c r="R35" s="83" t="s">
        <v>2</v>
      </c>
      <c r="S35" s="153">
        <f>O35+H35</f>
        <v>0</v>
      </c>
      <c r="T35" s="153"/>
      <c r="U35" s="160"/>
    </row>
    <row r="36" spans="1:21" ht="14.45" customHeight="1">
      <c r="A36" s="69"/>
      <c r="B36" s="69"/>
      <c r="C36" s="72"/>
      <c r="D36" s="72"/>
      <c r="E36" s="69"/>
      <c r="F36" s="81" t="s">
        <v>67</v>
      </c>
      <c r="G36" s="69"/>
      <c r="H36" s="175">
        <f>H29-H34-H35</f>
        <v>0</v>
      </c>
      <c r="I36" s="175"/>
      <c r="J36" s="175"/>
      <c r="K36" s="175"/>
      <c r="L36" s="175"/>
      <c r="M36" s="175"/>
      <c r="N36" s="82" t="s">
        <v>54</v>
      </c>
      <c r="O36" s="159">
        <f>O29-O34-O35</f>
        <v>0</v>
      </c>
      <c r="P36" s="159"/>
      <c r="Q36" s="159"/>
      <c r="R36" s="83" t="s">
        <v>2</v>
      </c>
      <c r="S36" s="151">
        <f>O36+H36</f>
        <v>0</v>
      </c>
      <c r="T36" s="151"/>
      <c r="U36" s="151"/>
    </row>
    <row r="37" spans="1:21" ht="8.25" customHeight="1" thickBot="1">
      <c r="A37" s="61"/>
      <c r="B37" s="61"/>
      <c r="C37" s="61"/>
      <c r="D37" s="61"/>
      <c r="E37" s="61"/>
      <c r="F37" s="61"/>
      <c r="G37" s="61"/>
      <c r="H37" s="61"/>
      <c r="I37" s="61"/>
      <c r="J37" s="61"/>
      <c r="K37" s="61"/>
      <c r="L37" s="61"/>
      <c r="M37" s="61"/>
      <c r="N37" s="61"/>
      <c r="O37" s="61"/>
      <c r="P37" s="61"/>
      <c r="Q37" s="61"/>
      <c r="R37" s="61"/>
      <c r="S37" s="61"/>
      <c r="T37" s="61"/>
      <c r="U37" s="61"/>
    </row>
    <row r="38" spans="1:21" ht="17.45" customHeight="1">
      <c r="A38" s="202" t="s">
        <v>20</v>
      </c>
      <c r="B38" s="202"/>
      <c r="C38" s="202"/>
      <c r="D38" s="202"/>
      <c r="E38" s="202"/>
      <c r="F38" s="202"/>
      <c r="G38" s="202"/>
      <c r="H38" s="202"/>
      <c r="I38" s="202"/>
      <c r="J38" s="202"/>
      <c r="K38" s="202"/>
      <c r="L38" s="202"/>
      <c r="M38" s="202"/>
      <c r="N38" s="202"/>
      <c r="O38" s="202"/>
      <c r="P38" s="202"/>
      <c r="Q38" s="202"/>
      <c r="R38" s="202"/>
      <c r="S38" s="202"/>
      <c r="T38" s="202"/>
      <c r="U38" s="202"/>
    </row>
    <row r="39" spans="1:21" ht="7.9" customHeight="1">
      <c r="B39" s="84"/>
      <c r="C39" s="84"/>
      <c r="D39" s="84"/>
      <c r="E39" s="84"/>
      <c r="J39" s="85"/>
    </row>
    <row r="40" spans="1:21" s="87" customFormat="1" ht="25.15" customHeight="1">
      <c r="A40" s="176" t="s">
        <v>0</v>
      </c>
      <c r="B40" s="176"/>
      <c r="C40" s="176"/>
      <c r="D40" s="176"/>
      <c r="E40" s="176"/>
      <c r="F40" s="86"/>
      <c r="G40" s="176" t="s">
        <v>104</v>
      </c>
      <c r="H40" s="176"/>
      <c r="I40" s="176"/>
      <c r="J40" s="176"/>
      <c r="K40" s="141"/>
      <c r="L40" s="142"/>
      <c r="M40" s="176" t="s">
        <v>61</v>
      </c>
      <c r="N40" s="176"/>
      <c r="O40" s="176"/>
      <c r="P40" s="176" t="s">
        <v>58</v>
      </c>
      <c r="Q40" s="198"/>
      <c r="R40" s="143"/>
      <c r="S40" s="197" t="s">
        <v>85</v>
      </c>
      <c r="T40" s="197"/>
      <c r="U40" s="144" t="s">
        <v>86</v>
      </c>
    </row>
    <row r="41" spans="1:21" ht="6.75" customHeight="1">
      <c r="H41" s="75"/>
      <c r="J41" s="88"/>
      <c r="R41" s="89"/>
      <c r="S41" s="89"/>
      <c r="T41" s="89"/>
    </row>
    <row r="42" spans="1:21">
      <c r="A42" s="53" t="s">
        <v>42</v>
      </c>
      <c r="B42" s="156" t="s">
        <v>92</v>
      </c>
      <c r="C42" s="156"/>
      <c r="D42" s="156"/>
      <c r="E42" s="156"/>
      <c r="F42" s="156"/>
      <c r="G42" s="156"/>
      <c r="H42" s="7">
        <v>1</v>
      </c>
      <c r="I42" s="90"/>
      <c r="J42" s="91">
        <v>0.05</v>
      </c>
      <c r="K42" s="92"/>
      <c r="L42" s="53"/>
      <c r="M42" s="53"/>
      <c r="N42" s="93">
        <f>IF(H42=1, J42, 0)</f>
        <v>0.05</v>
      </c>
      <c r="O42" s="94" t="s">
        <v>22</v>
      </c>
      <c r="P42" s="153" t="str">
        <f t="shared" ref="P42:P50" si="0">$S$17</f>
        <v xml:space="preserve"> </v>
      </c>
      <c r="Q42" s="154"/>
      <c r="R42" s="95" t="s">
        <v>2</v>
      </c>
      <c r="S42" s="151">
        <f t="shared" ref="S42:S47" si="1">IFERROR(P42*J42*H42,0)</f>
        <v>0</v>
      </c>
      <c r="T42" s="152"/>
      <c r="U42" s="96">
        <f>S42</f>
        <v>0</v>
      </c>
    </row>
    <row r="43" spans="1:21">
      <c r="A43" s="53" t="s">
        <v>43</v>
      </c>
      <c r="B43" s="156" t="s">
        <v>93</v>
      </c>
      <c r="C43" s="156"/>
      <c r="D43" s="156"/>
      <c r="E43" s="156"/>
      <c r="F43" s="156"/>
      <c r="G43" s="156"/>
      <c r="H43" s="7">
        <v>1</v>
      </c>
      <c r="I43" s="97"/>
      <c r="J43" s="91">
        <v>0.1</v>
      </c>
      <c r="K43" s="92"/>
      <c r="L43" s="53"/>
      <c r="M43" s="53"/>
      <c r="N43" s="93">
        <f>IF(H43=1, N42+J43, 0)</f>
        <v>0.15000000000000002</v>
      </c>
      <c r="O43" s="94" t="s">
        <v>22</v>
      </c>
      <c r="P43" s="153" t="str">
        <f t="shared" si="0"/>
        <v xml:space="preserve"> </v>
      </c>
      <c r="Q43" s="154"/>
      <c r="R43" s="95" t="s">
        <v>2</v>
      </c>
      <c r="S43" s="151">
        <f t="shared" si="1"/>
        <v>0</v>
      </c>
      <c r="T43" s="152"/>
      <c r="U43" s="96">
        <f>SUM(S42:T43)</f>
        <v>0</v>
      </c>
    </row>
    <row r="44" spans="1:21">
      <c r="A44" s="53" t="s">
        <v>44</v>
      </c>
      <c r="B44" s="156" t="s">
        <v>94</v>
      </c>
      <c r="C44" s="156"/>
      <c r="D44" s="156"/>
      <c r="E44" s="156"/>
      <c r="F44" s="156"/>
      <c r="G44" s="156"/>
      <c r="H44" s="7">
        <v>1</v>
      </c>
      <c r="I44" s="97"/>
      <c r="J44" s="91">
        <v>0.2</v>
      </c>
      <c r="K44" s="92"/>
      <c r="L44" s="53"/>
      <c r="M44" s="53"/>
      <c r="N44" s="93">
        <f t="shared" ref="N44:N47" si="2">IF(H44=1, N43+J44, 0)</f>
        <v>0.35000000000000003</v>
      </c>
      <c r="O44" s="94" t="s">
        <v>22</v>
      </c>
      <c r="P44" s="153" t="str">
        <f t="shared" si="0"/>
        <v xml:space="preserve"> </v>
      </c>
      <c r="Q44" s="154"/>
      <c r="R44" s="95" t="s">
        <v>2</v>
      </c>
      <c r="S44" s="151">
        <f t="shared" si="1"/>
        <v>0</v>
      </c>
      <c r="T44" s="152"/>
      <c r="U44" s="96">
        <f>SUM(S42:T44)</f>
        <v>0</v>
      </c>
    </row>
    <row r="45" spans="1:21">
      <c r="A45" s="53" t="s">
        <v>45</v>
      </c>
      <c r="B45" s="156" t="s">
        <v>95</v>
      </c>
      <c r="C45" s="156"/>
      <c r="D45" s="156"/>
      <c r="E45" s="156"/>
      <c r="F45" s="156"/>
      <c r="G45" s="156"/>
      <c r="H45" s="7">
        <v>1</v>
      </c>
      <c r="I45" s="97"/>
      <c r="J45" s="91">
        <v>0.2</v>
      </c>
      <c r="K45" s="92"/>
      <c r="L45" s="53"/>
      <c r="M45" s="53"/>
      <c r="N45" s="93">
        <f t="shared" si="2"/>
        <v>0.55000000000000004</v>
      </c>
      <c r="O45" s="94" t="s">
        <v>22</v>
      </c>
      <c r="P45" s="153" t="str">
        <f t="shared" si="0"/>
        <v xml:space="preserve"> </v>
      </c>
      <c r="Q45" s="154"/>
      <c r="R45" s="95" t="s">
        <v>2</v>
      </c>
      <c r="S45" s="151">
        <f t="shared" si="1"/>
        <v>0</v>
      </c>
      <c r="T45" s="152"/>
      <c r="U45" s="96">
        <f>SUM(S42:T45)</f>
        <v>0</v>
      </c>
    </row>
    <row r="46" spans="1:21">
      <c r="A46" s="53" t="s">
        <v>46</v>
      </c>
      <c r="B46" s="156" t="s">
        <v>96</v>
      </c>
      <c r="C46" s="156"/>
      <c r="D46" s="156"/>
      <c r="E46" s="156"/>
      <c r="F46" s="156"/>
      <c r="G46" s="156"/>
      <c r="H46" s="7">
        <v>1</v>
      </c>
      <c r="I46" s="97"/>
      <c r="J46" s="91">
        <v>0.05</v>
      </c>
      <c r="K46" s="92"/>
      <c r="L46" s="53"/>
      <c r="M46" s="53"/>
      <c r="N46" s="93">
        <f t="shared" si="2"/>
        <v>0.60000000000000009</v>
      </c>
      <c r="O46" s="94" t="s">
        <v>22</v>
      </c>
      <c r="P46" s="153" t="str">
        <f t="shared" si="0"/>
        <v xml:space="preserve"> </v>
      </c>
      <c r="Q46" s="154"/>
      <c r="R46" s="95" t="s">
        <v>2</v>
      </c>
      <c r="S46" s="151">
        <f t="shared" si="1"/>
        <v>0</v>
      </c>
      <c r="T46" s="152"/>
      <c r="U46" s="96">
        <f>SUM(S42:T46)</f>
        <v>0</v>
      </c>
    </row>
    <row r="47" spans="1:21">
      <c r="A47" s="53" t="s">
        <v>47</v>
      </c>
      <c r="B47" s="156" t="s">
        <v>97</v>
      </c>
      <c r="C47" s="156"/>
      <c r="D47" s="156"/>
      <c r="E47" s="156"/>
      <c r="F47" s="156"/>
      <c r="G47" s="156"/>
      <c r="H47" s="7">
        <v>1</v>
      </c>
      <c r="I47" s="97"/>
      <c r="J47" s="91">
        <v>0.05</v>
      </c>
      <c r="K47" s="92"/>
      <c r="M47" s="53"/>
      <c r="N47" s="93">
        <f t="shared" si="2"/>
        <v>0.65000000000000013</v>
      </c>
      <c r="O47" s="94" t="s">
        <v>22</v>
      </c>
      <c r="P47" s="153" t="str">
        <f t="shared" si="0"/>
        <v xml:space="preserve"> </v>
      </c>
      <c r="Q47" s="154"/>
      <c r="R47" s="95" t="s">
        <v>2</v>
      </c>
      <c r="S47" s="151">
        <f t="shared" si="1"/>
        <v>0</v>
      </c>
      <c r="T47" s="152"/>
      <c r="U47" s="96">
        <f>SUM(S42:T47)</f>
        <v>0</v>
      </c>
    </row>
    <row r="48" spans="1:21">
      <c r="A48" s="53" t="s">
        <v>48</v>
      </c>
      <c r="B48" s="156" t="s">
        <v>98</v>
      </c>
      <c r="C48" s="156"/>
      <c r="D48" s="156"/>
      <c r="E48" s="156"/>
      <c r="F48" s="156"/>
      <c r="G48" s="156"/>
      <c r="H48" s="7">
        <v>1</v>
      </c>
      <c r="I48" s="98" t="s">
        <v>60</v>
      </c>
      <c r="J48" s="99">
        <v>0.3</v>
      </c>
      <c r="K48" s="100" t="s">
        <v>22</v>
      </c>
      <c r="L48" s="8">
        <v>0</v>
      </c>
      <c r="M48" s="101" t="s">
        <v>1</v>
      </c>
      <c r="N48" s="135">
        <f>IFERROR(IF(H48=1,N47+(L48*J48),0),0)</f>
        <v>0.65000000000000013</v>
      </c>
      <c r="O48" s="94" t="s">
        <v>22</v>
      </c>
      <c r="P48" s="153" t="str">
        <f t="shared" si="0"/>
        <v xml:space="preserve"> </v>
      </c>
      <c r="Q48" s="154"/>
      <c r="R48" s="95" t="s">
        <v>2</v>
      </c>
      <c r="S48" s="151">
        <f>ROUND(IFERROR(P48*(L48*J48)*H48,0),2)</f>
        <v>0</v>
      </c>
      <c r="T48" s="152"/>
      <c r="U48" s="96">
        <f>SUM(S42:T48)</f>
        <v>0</v>
      </c>
    </row>
    <row r="49" spans="1:21">
      <c r="A49" s="53" t="s">
        <v>49</v>
      </c>
      <c r="B49" s="156" t="s">
        <v>99</v>
      </c>
      <c r="C49" s="156"/>
      <c r="D49" s="156"/>
      <c r="E49" s="156"/>
      <c r="F49" s="156"/>
      <c r="G49" s="156"/>
      <c r="H49" s="7">
        <v>0</v>
      </c>
      <c r="I49" s="97"/>
      <c r="J49" s="91">
        <v>0.04</v>
      </c>
      <c r="K49" s="137"/>
      <c r="L49" s="53"/>
      <c r="M49" s="53"/>
      <c r="N49" s="136">
        <f>IF(H49=1, U49/P49, 0)</f>
        <v>0</v>
      </c>
      <c r="O49" s="94" t="s">
        <v>22</v>
      </c>
      <c r="P49" s="153" t="str">
        <f t="shared" si="0"/>
        <v xml:space="preserve"> </v>
      </c>
      <c r="Q49" s="154"/>
      <c r="R49" s="95" t="s">
        <v>2</v>
      </c>
      <c r="S49" s="151">
        <f>IFERROR(IF(H49=0,0,IF(J50*P50&gt;2000,S16-U48-2000,S16-U48-J50*P50)),0)</f>
        <v>0</v>
      </c>
      <c r="T49" s="152"/>
      <c r="U49" s="96">
        <f>SUM(S42:T49)</f>
        <v>0</v>
      </c>
    </row>
    <row r="50" spans="1:21">
      <c r="A50" s="53" t="s">
        <v>50</v>
      </c>
      <c r="B50" s="156" t="s">
        <v>100</v>
      </c>
      <c r="C50" s="156"/>
      <c r="D50" s="156"/>
      <c r="E50" s="156"/>
      <c r="F50" s="156"/>
      <c r="G50" s="156"/>
      <c r="H50" s="7">
        <v>0</v>
      </c>
      <c r="I50" s="97"/>
      <c r="J50" s="91">
        <v>0.01</v>
      </c>
      <c r="K50" s="137"/>
      <c r="L50" s="53"/>
      <c r="M50" s="53"/>
      <c r="N50" s="93">
        <f>IF(H50=1, U50/P50, 0)</f>
        <v>0</v>
      </c>
      <c r="O50" s="94" t="s">
        <v>22</v>
      </c>
      <c r="P50" s="153" t="str">
        <f t="shared" si="0"/>
        <v xml:space="preserve"> </v>
      </c>
      <c r="Q50" s="154"/>
      <c r="R50" s="95" t="s">
        <v>2</v>
      </c>
      <c r="S50" s="151">
        <f>IF(H50=0,0,IF(J50*P50&gt;2000,2000,S16-U49))</f>
        <v>0</v>
      </c>
      <c r="T50" s="152"/>
      <c r="U50" s="96">
        <f>SUM(S42:T50)</f>
        <v>0</v>
      </c>
    </row>
    <row r="51" spans="1:21">
      <c r="A51" s="53"/>
      <c r="B51" s="53"/>
      <c r="C51" s="53"/>
      <c r="D51" s="53"/>
      <c r="E51" s="53"/>
      <c r="F51" s="53"/>
      <c r="G51" s="53"/>
      <c r="H51" s="53"/>
      <c r="I51" s="53"/>
      <c r="J51" s="53"/>
      <c r="K51" s="53"/>
      <c r="L51" s="53"/>
      <c r="M51" s="53"/>
      <c r="N51" s="53"/>
      <c r="O51" s="53"/>
      <c r="P51" s="53"/>
      <c r="Q51" s="53"/>
      <c r="R51" s="53"/>
      <c r="S51" s="102"/>
      <c r="T51" s="102"/>
      <c r="U51" s="102"/>
    </row>
    <row r="52" spans="1:21">
      <c r="A52" s="53"/>
      <c r="B52" s="53"/>
      <c r="C52" s="53"/>
      <c r="D52" s="53"/>
      <c r="E52" s="53"/>
      <c r="F52" s="53"/>
      <c r="G52" s="53"/>
      <c r="I52" s="103"/>
      <c r="J52" s="140" t="s">
        <v>7</v>
      </c>
      <c r="K52" s="107"/>
      <c r="L52" s="156" t="s">
        <v>25</v>
      </c>
      <c r="M52" s="156"/>
      <c r="N52" s="156"/>
      <c r="O52" s="156"/>
      <c r="P52" s="156"/>
      <c r="Q52" s="156"/>
      <c r="R52" s="104" t="s">
        <v>2</v>
      </c>
      <c r="S52" s="151">
        <f>SUM(S42:S50)</f>
        <v>0</v>
      </c>
      <c r="T52" s="151"/>
      <c r="U52" s="166"/>
    </row>
    <row r="53" spans="1:21">
      <c r="A53" s="105"/>
      <c r="B53" s="106"/>
      <c r="C53" s="105"/>
      <c r="D53" s="105"/>
      <c r="E53" s="105"/>
      <c r="F53" s="105"/>
      <c r="G53" s="53"/>
      <c r="I53" s="107"/>
      <c r="J53" s="140" t="s">
        <v>8</v>
      </c>
      <c r="K53" s="107"/>
      <c r="L53" s="156" t="s">
        <v>23</v>
      </c>
      <c r="M53" s="156"/>
      <c r="N53" s="156"/>
      <c r="O53" s="156"/>
      <c r="P53" s="156"/>
      <c r="Q53" s="156"/>
      <c r="R53" s="104" t="s">
        <v>2</v>
      </c>
      <c r="S53" s="167"/>
      <c r="T53" s="167"/>
      <c r="U53" s="168"/>
    </row>
    <row r="54" spans="1:21">
      <c r="A54" s="105"/>
      <c r="B54" s="106"/>
      <c r="C54" s="105"/>
      <c r="D54" s="105"/>
      <c r="E54" s="105"/>
      <c r="F54" s="105"/>
      <c r="G54" s="53"/>
      <c r="I54" s="107"/>
      <c r="J54" s="140" t="s">
        <v>9</v>
      </c>
      <c r="K54" s="107"/>
      <c r="L54" s="156" t="s">
        <v>24</v>
      </c>
      <c r="M54" s="156"/>
      <c r="N54" s="156"/>
      <c r="O54" s="156"/>
      <c r="P54" s="156"/>
      <c r="Q54" s="156"/>
      <c r="R54" s="104" t="s">
        <v>2</v>
      </c>
      <c r="S54" s="151">
        <f>S52-S53</f>
        <v>0</v>
      </c>
      <c r="T54" s="151"/>
      <c r="U54" s="166"/>
    </row>
    <row r="55" spans="1:21">
      <c r="A55" s="105"/>
      <c r="B55" s="106"/>
      <c r="C55" s="105"/>
      <c r="D55" s="105"/>
      <c r="E55" s="105"/>
      <c r="F55" s="105"/>
      <c r="G55" s="53"/>
      <c r="I55" s="107"/>
      <c r="J55" s="140" t="s">
        <v>10</v>
      </c>
      <c r="K55" s="107"/>
      <c r="L55" s="156" t="s">
        <v>78</v>
      </c>
      <c r="M55" s="156"/>
      <c r="N55" s="156"/>
      <c r="O55" s="156"/>
      <c r="P55" s="156"/>
      <c r="Q55" s="156"/>
      <c r="R55" s="104" t="s">
        <v>2</v>
      </c>
      <c r="S55" s="151">
        <f>S34</f>
        <v>0</v>
      </c>
      <c r="T55" s="151"/>
      <c r="U55" s="166"/>
    </row>
    <row r="56" spans="1:21">
      <c r="G56" s="53"/>
      <c r="I56" s="58"/>
      <c r="J56" s="140" t="s">
        <v>11</v>
      </c>
      <c r="K56" s="107"/>
      <c r="L56" s="156" t="s">
        <v>64</v>
      </c>
      <c r="M56" s="156"/>
      <c r="N56" s="156"/>
      <c r="O56" s="156"/>
      <c r="P56" s="156"/>
      <c r="Q56" s="156"/>
      <c r="R56" s="104" t="s">
        <v>2</v>
      </c>
      <c r="S56" s="151">
        <f>S54+S55</f>
        <v>0</v>
      </c>
      <c r="T56" s="151"/>
      <c r="U56" s="166"/>
    </row>
    <row r="57" spans="1:21" ht="15" customHeight="1">
      <c r="S57" s="171" t="s">
        <v>75</v>
      </c>
      <c r="T57" s="171"/>
      <c r="U57" s="108"/>
    </row>
    <row r="58" spans="1:21">
      <c r="A58" s="89" t="s">
        <v>12</v>
      </c>
      <c r="B58" s="170"/>
      <c r="C58" s="170"/>
      <c r="D58" s="170"/>
      <c r="E58" s="170"/>
      <c r="F58" s="170"/>
      <c r="G58" s="170"/>
      <c r="H58" s="170"/>
      <c r="I58" s="170"/>
      <c r="J58" s="170"/>
      <c r="K58" s="170"/>
      <c r="M58" s="109"/>
      <c r="N58" s="109"/>
      <c r="O58" s="109" t="s">
        <v>14</v>
      </c>
      <c r="P58" s="170"/>
      <c r="Q58" s="170"/>
      <c r="S58" s="172"/>
      <c r="T58" s="172"/>
      <c r="U58" s="129"/>
    </row>
    <row r="59" spans="1:21">
      <c r="B59" s="155" t="s">
        <v>13</v>
      </c>
      <c r="C59" s="155"/>
      <c r="D59" s="155"/>
      <c r="E59" s="155"/>
      <c r="F59" s="155"/>
      <c r="G59" s="155"/>
      <c r="H59" s="155"/>
      <c r="I59" s="155"/>
      <c r="J59" s="155"/>
      <c r="K59" s="155"/>
      <c r="U59" s="108"/>
    </row>
    <row r="60" spans="1:21" ht="15.75" thickBot="1">
      <c r="A60" s="165" t="s">
        <v>15</v>
      </c>
      <c r="B60" s="165"/>
      <c r="C60" s="165"/>
      <c r="D60" s="165"/>
      <c r="E60" s="165"/>
      <c r="F60" s="165"/>
      <c r="G60" s="165"/>
      <c r="H60" s="165"/>
      <c r="I60" s="165"/>
      <c r="J60" s="165"/>
      <c r="K60" s="165"/>
      <c r="L60" s="165"/>
      <c r="M60" s="165"/>
      <c r="N60" s="165"/>
      <c r="O60" s="165"/>
      <c r="P60" s="165"/>
      <c r="Q60" s="165"/>
      <c r="R60" s="165"/>
      <c r="S60" s="165"/>
      <c r="T60" s="165"/>
      <c r="U60" s="165"/>
    </row>
    <row r="61" spans="1:21" ht="6" customHeight="1"/>
    <row r="62" spans="1:21" ht="14.45" customHeight="1">
      <c r="D62" s="111" t="s">
        <v>16</v>
      </c>
      <c r="E62" s="111"/>
      <c r="O62" s="169" t="s">
        <v>66</v>
      </c>
      <c r="P62" s="169"/>
      <c r="Q62" s="169"/>
      <c r="R62" s="169"/>
      <c r="S62" s="169"/>
      <c r="T62" s="112"/>
      <c r="U62" s="113"/>
    </row>
    <row r="63" spans="1:21">
      <c r="A63" s="44"/>
      <c r="B63" s="44"/>
      <c r="C63" s="44"/>
      <c r="D63" s="44"/>
      <c r="E63" s="44"/>
      <c r="F63" s="44"/>
      <c r="G63" s="44"/>
      <c r="H63" s="44"/>
      <c r="I63" s="44"/>
      <c r="J63" s="44"/>
      <c r="K63" s="44"/>
      <c r="L63" s="44"/>
      <c r="M63" s="44"/>
      <c r="O63" s="45" t="s">
        <v>55</v>
      </c>
      <c r="U63" s="113"/>
    </row>
    <row r="64" spans="1:21">
      <c r="A64" s="138" t="s">
        <v>91</v>
      </c>
      <c r="D64" s="170"/>
      <c r="E64" s="170"/>
      <c r="F64" s="170"/>
      <c r="G64" s="170"/>
      <c r="H64" s="170"/>
      <c r="I64" s="170"/>
      <c r="J64" s="170"/>
      <c r="K64" s="170"/>
      <c r="L64" s="170"/>
      <c r="M64" s="46"/>
      <c r="N64" s="44"/>
      <c r="O64" s="69" t="s">
        <v>56</v>
      </c>
      <c r="Q64" s="114"/>
      <c r="R64" s="114"/>
      <c r="S64" s="113"/>
      <c r="T64" s="113"/>
      <c r="U64" s="113"/>
    </row>
    <row r="65" spans="1:21">
      <c r="A65" s="138"/>
      <c r="F65" s="110" t="s">
        <v>17</v>
      </c>
      <c r="L65" s="115" t="s">
        <v>18</v>
      </c>
      <c r="M65" s="115"/>
      <c r="N65" s="116"/>
      <c r="O65" s="69" t="s">
        <v>57</v>
      </c>
      <c r="Q65" s="114"/>
      <c r="R65" s="114"/>
      <c r="S65" s="114"/>
      <c r="T65" s="114"/>
      <c r="U65" s="113"/>
    </row>
    <row r="66" spans="1:21">
      <c r="A66" s="139" t="s">
        <v>19</v>
      </c>
      <c r="C66" s="44"/>
      <c r="D66" s="170"/>
      <c r="E66" s="170"/>
      <c r="F66" s="170"/>
      <c r="G66" s="170"/>
      <c r="H66" s="170"/>
      <c r="I66" s="170"/>
      <c r="J66" s="170"/>
      <c r="K66" s="170"/>
      <c r="L66" s="170"/>
      <c r="M66" s="170"/>
      <c r="N66" s="170"/>
      <c r="O66" s="170"/>
      <c r="P66" s="170"/>
      <c r="Q66" s="170"/>
      <c r="R66" s="170"/>
      <c r="S66" s="170"/>
      <c r="T66" s="170"/>
      <c r="U66" s="170"/>
    </row>
    <row r="67" spans="1:21">
      <c r="A67" s="170"/>
      <c r="B67" s="170"/>
      <c r="C67" s="170"/>
      <c r="D67" s="170"/>
      <c r="E67" s="170"/>
      <c r="F67" s="170"/>
      <c r="G67" s="170"/>
      <c r="H67" s="170"/>
      <c r="I67" s="170"/>
      <c r="J67" s="170"/>
      <c r="K67" s="170"/>
      <c r="L67" s="170"/>
      <c r="M67" s="170"/>
      <c r="N67" s="170"/>
      <c r="O67" s="170"/>
      <c r="P67" s="170"/>
      <c r="Q67" s="170"/>
      <c r="R67" s="170"/>
      <c r="S67" s="170"/>
      <c r="T67" s="170"/>
      <c r="U67" s="170"/>
    </row>
    <row r="68" spans="1:21">
      <c r="A68" s="164"/>
      <c r="B68" s="164"/>
      <c r="C68" s="164"/>
      <c r="D68" s="164"/>
      <c r="E68" s="164"/>
      <c r="F68" s="164"/>
      <c r="G68" s="164"/>
      <c r="H68" s="164"/>
      <c r="I68" s="164"/>
      <c r="J68" s="164"/>
      <c r="K68" s="164"/>
      <c r="L68" s="164"/>
      <c r="M68" s="164"/>
      <c r="N68" s="164"/>
      <c r="O68" s="164"/>
      <c r="P68" s="164"/>
      <c r="Q68" s="164"/>
      <c r="R68" s="164"/>
      <c r="S68" s="164"/>
      <c r="T68" s="164"/>
      <c r="U68" s="164"/>
    </row>
    <row r="69" spans="1:21">
      <c r="A69" s="133" t="s">
        <v>109</v>
      </c>
      <c r="B69" s="133"/>
      <c r="C69" s="133"/>
      <c r="D69" s="133"/>
      <c r="E69" s="133"/>
      <c r="F69" s="133"/>
      <c r="G69" s="133"/>
      <c r="H69" s="133"/>
      <c r="I69" s="133"/>
      <c r="J69" s="133"/>
      <c r="K69" s="133"/>
      <c r="L69" s="133"/>
      <c r="M69" s="133"/>
      <c r="N69" s="133"/>
      <c r="O69" s="133"/>
      <c r="P69" s="133"/>
      <c r="Q69" s="133"/>
      <c r="R69" s="133"/>
      <c r="S69" s="133"/>
      <c r="T69" s="133"/>
      <c r="U69" s="117">
        <v>89</v>
      </c>
    </row>
  </sheetData>
  <sheetProtection algorithmName="SHA-512" hashValue="7aesQbxkYlX7WHQegT06jLo7fbNHQg2vgA8QUXq8uBVFLO7UCajnxAB2eD/4H1jGh7nSk95oWQAs8J/JQPwQVw==" saltValue="YXCGm0+nVtdImeUXZmxy1w==" spinCount="100000" sheet="1" objects="1" scenarios="1" formatCells="0"/>
  <mergeCells count="136">
    <mergeCell ref="S28:U28"/>
    <mergeCell ref="S19:U19"/>
    <mergeCell ref="S20:U20"/>
    <mergeCell ref="S21:U21"/>
    <mergeCell ref="S22:U22"/>
    <mergeCell ref="S23:U23"/>
    <mergeCell ref="S24:U24"/>
    <mergeCell ref="S25:U25"/>
    <mergeCell ref="S26:U26"/>
    <mergeCell ref="S27:U27"/>
    <mergeCell ref="S40:T40"/>
    <mergeCell ref="P45:Q45"/>
    <mergeCell ref="P40:Q40"/>
    <mergeCell ref="P42:Q42"/>
    <mergeCell ref="P44:Q44"/>
    <mergeCell ref="S42:T42"/>
    <mergeCell ref="S35:U35"/>
    <mergeCell ref="S36:U36"/>
    <mergeCell ref="S30:U30"/>
    <mergeCell ref="A30:R30"/>
    <mergeCell ref="A32:U32"/>
    <mergeCell ref="A38:U38"/>
    <mergeCell ref="S43:T43"/>
    <mergeCell ref="S44:T44"/>
    <mergeCell ref="S45:T45"/>
    <mergeCell ref="A1:U1"/>
    <mergeCell ref="A2:U2"/>
    <mergeCell ref="A4:U4"/>
    <mergeCell ref="H18:M18"/>
    <mergeCell ref="H19:M19"/>
    <mergeCell ref="H24:M24"/>
    <mergeCell ref="H25:M25"/>
    <mergeCell ref="H26:M26"/>
    <mergeCell ref="H27:M27"/>
    <mergeCell ref="O18:Q18"/>
    <mergeCell ref="O19:Q19"/>
    <mergeCell ref="O24:Q24"/>
    <mergeCell ref="O25:Q25"/>
    <mergeCell ref="O26:Q26"/>
    <mergeCell ref="O27:Q27"/>
    <mergeCell ref="A13:K13"/>
    <mergeCell ref="S18:U18"/>
    <mergeCell ref="A26:D26"/>
    <mergeCell ref="A27:D27"/>
    <mergeCell ref="A8:K8"/>
    <mergeCell ref="A9:K9"/>
    <mergeCell ref="R6:S6"/>
    <mergeCell ref="S16:U16"/>
    <mergeCell ref="P8:U8"/>
    <mergeCell ref="P9:U9"/>
    <mergeCell ref="P12:U12"/>
    <mergeCell ref="P11:S11"/>
    <mergeCell ref="P13:U13"/>
    <mergeCell ref="A17:D17"/>
    <mergeCell ref="E17:F17"/>
    <mergeCell ref="A10:K10"/>
    <mergeCell ref="G16:M16"/>
    <mergeCell ref="P16:R16"/>
    <mergeCell ref="J17:R17"/>
    <mergeCell ref="E16:F16"/>
    <mergeCell ref="P10:U10"/>
    <mergeCell ref="S17:U17"/>
    <mergeCell ref="A11:K11"/>
    <mergeCell ref="A12:K12"/>
    <mergeCell ref="A19:D19"/>
    <mergeCell ref="A24:D24"/>
    <mergeCell ref="A25:D25"/>
    <mergeCell ref="A18:D18"/>
    <mergeCell ref="P48:Q48"/>
    <mergeCell ref="B47:G47"/>
    <mergeCell ref="B48:G48"/>
    <mergeCell ref="H35:M35"/>
    <mergeCell ref="H36:M36"/>
    <mergeCell ref="B42:G42"/>
    <mergeCell ref="B43:G43"/>
    <mergeCell ref="B44:G44"/>
    <mergeCell ref="B45:G45"/>
    <mergeCell ref="B46:G46"/>
    <mergeCell ref="A40:E40"/>
    <mergeCell ref="M40:O40"/>
    <mergeCell ref="G40:J40"/>
    <mergeCell ref="A28:D28"/>
    <mergeCell ref="O35:Q35"/>
    <mergeCell ref="H28:M28"/>
    <mergeCell ref="H29:M29"/>
    <mergeCell ref="O28:Q28"/>
    <mergeCell ref="O20:Q20"/>
    <mergeCell ref="O21:Q21"/>
    <mergeCell ref="A20:D20"/>
    <mergeCell ref="A21:D21"/>
    <mergeCell ref="A22:D22"/>
    <mergeCell ref="A23:D23"/>
    <mergeCell ref="H20:M20"/>
    <mergeCell ref="H21:M21"/>
    <mergeCell ref="H22:M22"/>
    <mergeCell ref="H23:M23"/>
    <mergeCell ref="A68:U68"/>
    <mergeCell ref="P46:Q46"/>
    <mergeCell ref="A60:U60"/>
    <mergeCell ref="S52:U52"/>
    <mergeCell ref="S53:U53"/>
    <mergeCell ref="S56:U56"/>
    <mergeCell ref="O62:S62"/>
    <mergeCell ref="D66:U66"/>
    <mergeCell ref="A67:U67"/>
    <mergeCell ref="S54:U54"/>
    <mergeCell ref="S55:U55"/>
    <mergeCell ref="P58:Q58"/>
    <mergeCell ref="S57:T58"/>
    <mergeCell ref="B50:G50"/>
    <mergeCell ref="B58:K58"/>
    <mergeCell ref="D64:L64"/>
    <mergeCell ref="O22:Q22"/>
    <mergeCell ref="O23:Q23"/>
    <mergeCell ref="S46:T46"/>
    <mergeCell ref="S47:T47"/>
    <mergeCell ref="P49:Q49"/>
    <mergeCell ref="P50:Q50"/>
    <mergeCell ref="P47:Q47"/>
    <mergeCell ref="P43:Q43"/>
    <mergeCell ref="B59:K59"/>
    <mergeCell ref="L52:Q52"/>
    <mergeCell ref="L53:Q53"/>
    <mergeCell ref="L54:Q54"/>
    <mergeCell ref="L55:Q55"/>
    <mergeCell ref="L56:Q56"/>
    <mergeCell ref="B49:G49"/>
    <mergeCell ref="S48:T48"/>
    <mergeCell ref="S49:T49"/>
    <mergeCell ref="S50:T50"/>
    <mergeCell ref="O29:Q29"/>
    <mergeCell ref="H34:M34"/>
    <mergeCell ref="O36:Q36"/>
    <mergeCell ref="O34:Q34"/>
    <mergeCell ref="S34:U34"/>
    <mergeCell ref="S29:U29"/>
  </mergeCells>
  <phoneticPr fontId="29" type="noConversion"/>
  <dataValidations count="1">
    <dataValidation allowBlank="1" showInputMessage="1" sqref="N16" xr:uid="{00000000-0002-0000-0000-000000000000}"/>
  </dataValidations>
  <printOptions horizontalCentered="1" verticalCentered="1"/>
  <pageMargins left="0.3" right="0.3" top="0.3" bottom="0.3" header="0" footer="0"/>
  <pageSetup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18</xdr:col>
                    <xdr:colOff>190500</xdr:colOff>
                    <xdr:row>61</xdr:row>
                    <xdr:rowOff>171450</xdr:rowOff>
                  </from>
                  <to>
                    <xdr:col>18</xdr:col>
                    <xdr:colOff>495300</xdr:colOff>
                    <xdr:row>63</xdr:row>
                    <xdr:rowOff>19050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18</xdr:col>
                    <xdr:colOff>190500</xdr:colOff>
                    <xdr:row>63</xdr:row>
                    <xdr:rowOff>0</xdr:rowOff>
                  </from>
                  <to>
                    <xdr:col>19</xdr:col>
                    <xdr:colOff>247650</xdr:colOff>
                    <xdr:row>64</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18</xdr:col>
                    <xdr:colOff>190500</xdr:colOff>
                    <xdr:row>64</xdr:row>
                    <xdr:rowOff>0</xdr:rowOff>
                  </from>
                  <to>
                    <xdr:col>19</xdr:col>
                    <xdr:colOff>247650</xdr:colOff>
                    <xdr:row>65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2"/>
  <sheetViews>
    <sheetView workbookViewId="0">
      <selection activeCell="H3" sqref="H3"/>
    </sheetView>
  </sheetViews>
  <sheetFormatPr defaultColWidth="9.7109375" defaultRowHeight="15"/>
  <cols>
    <col min="1" max="1" width="4.7109375" style="51" customWidth="1"/>
    <col min="2" max="2" width="7.7109375" style="51" customWidth="1"/>
    <col min="3" max="3" width="8.140625" style="51" customWidth="1"/>
    <col min="4" max="4" width="7.85546875" style="51" customWidth="1"/>
    <col min="5" max="5" width="6.140625" style="51" bestFit="1" customWidth="1"/>
    <col min="6" max="6" width="13.28515625" style="51" customWidth="1"/>
    <col min="7" max="7" width="2.28515625" style="51" customWidth="1"/>
    <col min="8" max="8" width="13.28515625" style="51" customWidth="1"/>
    <col min="9" max="9" width="6.28515625" style="51" customWidth="1"/>
    <col min="10" max="10" width="11.28515625" style="51" customWidth="1"/>
    <col min="11" max="11" width="20.7109375" style="51" customWidth="1"/>
    <col min="12" max="12" width="11.28515625" style="51" customWidth="1"/>
    <col min="13" max="16384" width="9.7109375" style="51"/>
  </cols>
  <sheetData>
    <row r="1" spans="1:12" ht="15.75" customHeight="1"/>
    <row r="2" spans="1:12" ht="15.75" customHeight="1">
      <c r="A2" s="205" t="s">
        <v>26</v>
      </c>
      <c r="B2" s="206"/>
      <c r="C2" s="206"/>
      <c r="D2" s="206"/>
      <c r="E2" s="206"/>
      <c r="F2" s="206"/>
      <c r="G2" s="206"/>
      <c r="H2" s="206"/>
      <c r="I2" s="206"/>
      <c r="J2" s="206"/>
      <c r="K2" s="206"/>
      <c r="L2" s="206"/>
    </row>
    <row r="3" spans="1:12" ht="15.75" customHeight="1">
      <c r="A3" s="48"/>
      <c r="B3" s="49"/>
      <c r="C3" s="49"/>
      <c r="D3" s="49"/>
      <c r="E3" s="49"/>
      <c r="G3" s="49"/>
      <c r="H3" s="122">
        <v>2025</v>
      </c>
      <c r="I3" s="121" t="s">
        <v>74</v>
      </c>
      <c r="K3" s="49"/>
      <c r="L3" s="49"/>
    </row>
    <row r="4" spans="1:12" ht="18" customHeight="1">
      <c r="H4" s="118" t="s">
        <v>71</v>
      </c>
    </row>
    <row r="5" spans="1:12" ht="18" customHeight="1">
      <c r="A5" s="9" t="s">
        <v>27</v>
      </c>
      <c r="B5" s="10"/>
      <c r="C5" s="10"/>
      <c r="D5" s="10"/>
      <c r="E5" s="10"/>
      <c r="F5" s="9"/>
      <c r="G5" s="9"/>
      <c r="H5" s="9"/>
      <c r="I5" s="9"/>
      <c r="J5" s="9"/>
      <c r="K5" s="10"/>
      <c r="L5" s="10"/>
    </row>
    <row r="6" spans="1:12" ht="18" customHeight="1">
      <c r="B6" s="11"/>
      <c r="C6" s="11"/>
      <c r="D6" s="11"/>
      <c r="E6" s="11"/>
      <c r="F6" s="11"/>
      <c r="G6" s="11"/>
      <c r="H6" s="11"/>
      <c r="I6" s="11"/>
      <c r="J6" s="11"/>
      <c r="K6" s="11"/>
      <c r="L6" s="11"/>
    </row>
    <row r="7" spans="1:12" ht="15.75">
      <c r="B7" s="11"/>
      <c r="C7" s="11"/>
      <c r="D7" s="11"/>
      <c r="E7" s="11"/>
      <c r="F7" s="11"/>
      <c r="G7" s="11"/>
      <c r="H7" s="11"/>
      <c r="I7" s="11"/>
      <c r="J7" s="11"/>
      <c r="K7" s="11"/>
      <c r="L7" s="11"/>
    </row>
    <row r="8" spans="1:12" ht="15.75">
      <c r="B8" s="11" t="s">
        <v>28</v>
      </c>
      <c r="C8" s="11"/>
      <c r="D8" s="11"/>
      <c r="E8" s="11"/>
      <c r="F8" s="11"/>
      <c r="G8" s="11"/>
      <c r="H8" s="11"/>
      <c r="I8" s="11"/>
      <c r="J8" s="12" t="s">
        <v>2</v>
      </c>
      <c r="K8" s="2">
        <v>0</v>
      </c>
      <c r="L8" s="11"/>
    </row>
    <row r="9" spans="1:12" ht="15.75">
      <c r="B9" s="11"/>
      <c r="C9" s="11"/>
      <c r="D9" s="11"/>
      <c r="E9" s="11"/>
      <c r="F9" s="11"/>
      <c r="G9" s="11"/>
      <c r="H9" s="11"/>
      <c r="I9" s="11"/>
      <c r="J9" s="11"/>
      <c r="K9" s="11"/>
      <c r="L9" s="11"/>
    </row>
    <row r="10" spans="1:12" ht="15.75">
      <c r="B10" s="13" t="s">
        <v>29</v>
      </c>
      <c r="C10" s="13"/>
      <c r="D10" s="13"/>
      <c r="E10" s="13"/>
      <c r="F10" s="11"/>
      <c r="G10" s="11"/>
      <c r="H10" s="11"/>
      <c r="I10" s="11"/>
      <c r="J10" s="11"/>
      <c r="K10" s="11"/>
      <c r="L10" s="11"/>
    </row>
    <row r="11" spans="1:12" ht="15.75">
      <c r="B11" s="11"/>
      <c r="C11" s="11"/>
      <c r="D11" s="11"/>
      <c r="E11" s="11"/>
      <c r="F11" s="11"/>
      <c r="G11" s="11"/>
      <c r="H11" s="11"/>
      <c r="I11" s="11"/>
      <c r="J11" s="11"/>
      <c r="K11" s="14"/>
      <c r="L11" s="11"/>
    </row>
    <row r="12" spans="1:12" ht="15.75">
      <c r="B12" s="13" t="s">
        <v>37</v>
      </c>
      <c r="C12" s="13"/>
      <c r="D12" s="12"/>
      <c r="E12" s="12" t="s">
        <v>2</v>
      </c>
      <c r="F12" s="207" t="s">
        <v>38</v>
      </c>
      <c r="G12" s="208"/>
      <c r="H12" s="208"/>
      <c r="I12" s="208"/>
      <c r="J12" s="15" t="s">
        <v>2</v>
      </c>
      <c r="K12" s="16" t="str">
        <f>IF(K8&gt;0,ROUND(0.01*46.1/LOG(K8*F27/F29),8)," ")</f>
        <v xml:space="preserve"> </v>
      </c>
      <c r="L12" s="11"/>
    </row>
    <row r="13" spans="1:12" ht="15.75">
      <c r="B13" s="11"/>
      <c r="C13" s="11"/>
      <c r="D13" s="11"/>
      <c r="E13" s="11"/>
      <c r="F13" s="209" t="s">
        <v>30</v>
      </c>
      <c r="G13" s="210"/>
      <c r="H13" s="210"/>
      <c r="I13" s="211"/>
      <c r="J13" s="11"/>
      <c r="K13" s="11"/>
      <c r="L13" s="11"/>
    </row>
    <row r="14" spans="1:12" ht="15.75">
      <c r="B14" s="11"/>
      <c r="C14" s="11"/>
      <c r="D14" s="11"/>
      <c r="E14" s="11"/>
      <c r="F14" s="11"/>
      <c r="G14" s="11"/>
      <c r="H14" s="11"/>
      <c r="I14" s="11"/>
      <c r="J14" s="11"/>
      <c r="K14" s="11"/>
      <c r="L14" s="11"/>
    </row>
    <row r="15" spans="1:12" ht="15.75">
      <c r="B15" s="13" t="s">
        <v>31</v>
      </c>
      <c r="C15" s="13"/>
      <c r="E15" s="11"/>
      <c r="G15" s="13"/>
      <c r="H15" s="13"/>
      <c r="I15" s="13"/>
      <c r="J15" s="15" t="s">
        <v>2</v>
      </c>
      <c r="K15" s="3">
        <v>1</v>
      </c>
      <c r="L15" s="11"/>
    </row>
    <row r="16" spans="1:12" ht="15.75">
      <c r="B16" s="11"/>
      <c r="C16" s="11"/>
      <c r="D16" s="11"/>
      <c r="E16" s="11"/>
      <c r="F16" s="11"/>
      <c r="G16" s="11"/>
      <c r="H16" s="11"/>
      <c r="I16" s="11"/>
      <c r="J16" s="11"/>
      <c r="K16" s="17"/>
      <c r="L16" s="11"/>
    </row>
    <row r="17" spans="1:13" ht="15.75">
      <c r="B17" s="13" t="s">
        <v>32</v>
      </c>
      <c r="C17" s="13"/>
      <c r="D17" s="11"/>
      <c r="E17" s="11"/>
      <c r="F17" s="11"/>
      <c r="G17" s="11"/>
      <c r="H17" s="11"/>
      <c r="I17" s="11"/>
      <c r="J17" s="15" t="s">
        <v>2</v>
      </c>
      <c r="K17" s="4">
        <v>1</v>
      </c>
      <c r="L17" s="11"/>
    </row>
    <row r="18" spans="1:13" ht="15.75">
      <c r="B18" s="13"/>
      <c r="C18" s="13"/>
      <c r="D18" s="11"/>
      <c r="E18" s="11"/>
      <c r="F18" s="11"/>
      <c r="G18" s="11"/>
      <c r="H18" s="11"/>
      <c r="I18" s="11"/>
      <c r="J18" s="15"/>
      <c r="K18" s="18"/>
      <c r="L18" s="11"/>
    </row>
    <row r="19" spans="1:13" ht="15.75">
      <c r="B19" s="13" t="s">
        <v>76</v>
      </c>
      <c r="C19" s="13"/>
      <c r="D19" s="11"/>
      <c r="E19" s="11"/>
      <c r="F19" s="11"/>
      <c r="G19" s="11"/>
      <c r="H19" s="11"/>
      <c r="I19" s="11"/>
      <c r="J19" s="15" t="s">
        <v>2</v>
      </c>
      <c r="K19" s="119">
        <v>1</v>
      </c>
      <c r="L19" s="11"/>
    </row>
    <row r="20" spans="1:13" ht="15.75">
      <c r="B20" s="130" t="s">
        <v>77</v>
      </c>
      <c r="C20" s="131"/>
      <c r="D20" s="131"/>
      <c r="E20" s="131"/>
      <c r="F20" s="131"/>
      <c r="G20" s="131"/>
      <c r="H20" s="131"/>
      <c r="I20" s="50"/>
      <c r="J20" s="19"/>
      <c r="K20" s="18"/>
      <c r="L20" s="11"/>
    </row>
    <row r="21" spans="1:13" ht="16.5" thickBot="1">
      <c r="B21" s="11"/>
      <c r="C21" s="11"/>
      <c r="D21" s="11"/>
      <c r="E21" s="11"/>
      <c r="F21" s="11"/>
      <c r="G21" s="11"/>
      <c r="H21" s="11"/>
      <c r="I21" s="11"/>
      <c r="J21" s="15"/>
      <c r="K21" s="18"/>
      <c r="L21" s="11"/>
    </row>
    <row r="22" spans="1:13" ht="16.5" thickBot="1">
      <c r="B22" s="20" t="s">
        <v>41</v>
      </c>
      <c r="C22" s="20"/>
      <c r="D22" s="21"/>
      <c r="E22" s="22"/>
      <c r="F22" s="23"/>
      <c r="G22" s="24"/>
      <c r="H22" s="25"/>
      <c r="I22" s="11"/>
      <c r="J22" s="26" t="s">
        <v>2</v>
      </c>
      <c r="K22" s="127" t="str">
        <f>IF(K8&gt;0,ROUND(K12*(K8*(F27/F29)*(H29/H27))*ROUND(K15*K17*K19,4),0)," ")</f>
        <v xml:space="preserve"> </v>
      </c>
      <c r="L22" s="11"/>
    </row>
    <row r="23" spans="1:13" ht="15.75">
      <c r="B23" s="13"/>
      <c r="C23" s="13"/>
      <c r="D23" s="27"/>
      <c r="E23" s="27"/>
      <c r="F23" s="28"/>
      <c r="G23" s="29"/>
      <c r="H23" s="30"/>
      <c r="I23" s="31"/>
      <c r="J23" s="26"/>
      <c r="K23" s="1"/>
      <c r="L23" s="11"/>
    </row>
    <row r="24" spans="1:13" ht="15.75">
      <c r="B24" s="13" t="s">
        <v>33</v>
      </c>
      <c r="C24" s="13"/>
      <c r="D24" s="27"/>
      <c r="E24" s="27"/>
      <c r="F24" s="28"/>
      <c r="G24" s="29"/>
      <c r="H24" s="30"/>
      <c r="I24" s="31"/>
      <c r="J24" s="26"/>
      <c r="K24" s="128" t="str">
        <f>IF(K8&gt;0,K22/K8," ")</f>
        <v xml:space="preserve"> </v>
      </c>
      <c r="L24" s="11"/>
    </row>
    <row r="25" spans="1:13" ht="15.75">
      <c r="B25" s="11"/>
      <c r="C25" s="11"/>
      <c r="D25" s="11"/>
      <c r="E25" s="11"/>
      <c r="F25" s="11"/>
      <c r="G25" s="11"/>
      <c r="H25" s="11"/>
      <c r="I25" s="11"/>
      <c r="J25" s="11"/>
      <c r="K25" s="11"/>
      <c r="L25" s="11"/>
    </row>
    <row r="26" spans="1:13" ht="15.75">
      <c r="B26" s="13" t="s">
        <v>34</v>
      </c>
      <c r="C26" s="13"/>
      <c r="D26" s="11"/>
      <c r="E26" s="11"/>
      <c r="F26" s="12" t="s">
        <v>35</v>
      </c>
      <c r="G26" s="11"/>
      <c r="H26" s="12" t="s">
        <v>36</v>
      </c>
      <c r="I26" s="12"/>
      <c r="J26" s="12"/>
      <c r="K26" s="11"/>
      <c r="L26" s="11"/>
    </row>
    <row r="27" spans="1:13" ht="15.75">
      <c r="B27" s="11"/>
      <c r="C27" s="11"/>
      <c r="D27" s="32">
        <v>1975</v>
      </c>
      <c r="E27" s="11"/>
      <c r="F27" s="33">
        <v>1306</v>
      </c>
      <c r="G27" s="32"/>
      <c r="H27" s="33">
        <v>53.8</v>
      </c>
      <c r="I27" s="34"/>
      <c r="J27" s="35"/>
      <c r="K27" s="11"/>
      <c r="L27" s="11"/>
    </row>
    <row r="28" spans="1:13" ht="15.75">
      <c r="B28" s="11"/>
      <c r="C28" s="11"/>
      <c r="D28" s="32"/>
      <c r="E28" s="11"/>
      <c r="F28" s="36"/>
      <c r="G28" s="32"/>
      <c r="H28" s="36"/>
      <c r="I28" s="35"/>
      <c r="J28" s="35"/>
      <c r="K28" s="11"/>
      <c r="L28" s="11"/>
    </row>
    <row r="29" spans="1:13" ht="15.75">
      <c r="B29" s="37"/>
      <c r="C29" s="37"/>
      <c r="D29" s="123">
        <f>VLOOKUP(H3,BCICPITable[],2,FALSE)</f>
        <v>2024</v>
      </c>
      <c r="E29" s="124"/>
      <c r="F29" s="125">
        <f>VLOOKUP(H3,BCICPITable[],3,FALSE)</f>
        <v>8345</v>
      </c>
      <c r="G29" s="123"/>
      <c r="H29" s="126">
        <f>VLOOKUP(H3,BCICPITable[],4,FALSE)</f>
        <v>313.7</v>
      </c>
      <c r="I29" s="38"/>
      <c r="J29" s="39"/>
      <c r="K29" s="11"/>
      <c r="L29" s="11"/>
    </row>
    <row r="30" spans="1:13" ht="15.75">
      <c r="B30" s="11"/>
      <c r="C30" s="11"/>
      <c r="D30" s="11"/>
      <c r="E30" s="11"/>
      <c r="F30" s="40"/>
      <c r="G30" s="32"/>
      <c r="H30" s="41"/>
      <c r="I30" s="11"/>
      <c r="J30" s="11"/>
      <c r="K30" s="11"/>
      <c r="L30" s="11"/>
    </row>
    <row r="31" spans="1:13" ht="15.75">
      <c r="B31" s="11"/>
      <c r="C31" s="11"/>
      <c r="D31" s="11"/>
      <c r="E31" s="11"/>
      <c r="F31" s="11"/>
      <c r="G31" s="11"/>
      <c r="H31" s="11"/>
      <c r="I31" s="11"/>
      <c r="J31" s="11"/>
      <c r="K31" s="42"/>
      <c r="L31" s="11"/>
    </row>
    <row r="32" spans="1:13" ht="30">
      <c r="A32" s="43"/>
      <c r="B32" s="120" t="s">
        <v>73</v>
      </c>
      <c r="C32" s="120" t="s">
        <v>72</v>
      </c>
      <c r="D32" s="120" t="s">
        <v>35</v>
      </c>
      <c r="E32" s="120" t="s">
        <v>36</v>
      </c>
      <c r="F32" s="11"/>
      <c r="G32" s="11"/>
      <c r="H32" s="11"/>
      <c r="I32" s="11"/>
      <c r="J32" s="11"/>
      <c r="K32" s="11"/>
      <c r="L32" s="42"/>
      <c r="M32" s="11"/>
    </row>
    <row r="33" spans="2:5">
      <c r="B33" s="51">
        <v>2025</v>
      </c>
      <c r="C33" s="51">
        <v>2024</v>
      </c>
      <c r="D33" s="51">
        <v>8345</v>
      </c>
      <c r="E33" s="51">
        <v>313.7</v>
      </c>
    </row>
    <row r="34" spans="2:5">
      <c r="B34">
        <v>2024</v>
      </c>
      <c r="C34">
        <v>2023</v>
      </c>
      <c r="D34">
        <v>8130</v>
      </c>
      <c r="E34">
        <v>304.7</v>
      </c>
    </row>
    <row r="35" spans="2:5">
      <c r="B35">
        <v>2023</v>
      </c>
      <c r="C35">
        <v>2022</v>
      </c>
      <c r="D35">
        <v>7792</v>
      </c>
      <c r="E35">
        <v>292.7</v>
      </c>
    </row>
    <row r="36" spans="2:5">
      <c r="B36">
        <v>2022</v>
      </c>
      <c r="C36">
        <v>2021</v>
      </c>
      <c r="D36">
        <v>6912</v>
      </c>
      <c r="E36">
        <v>271</v>
      </c>
    </row>
    <row r="37" spans="2:5">
      <c r="B37">
        <v>2021</v>
      </c>
      <c r="C37">
        <v>2020</v>
      </c>
      <c r="D37">
        <v>6281</v>
      </c>
      <c r="E37">
        <v>258.8</v>
      </c>
    </row>
    <row r="38" spans="2:5">
      <c r="B38">
        <v>2020</v>
      </c>
      <c r="C38">
        <v>2019</v>
      </c>
      <c r="D38">
        <v>6136</v>
      </c>
      <c r="E38">
        <v>255.7</v>
      </c>
    </row>
    <row r="39" spans="2:5">
      <c r="B39">
        <v>2019</v>
      </c>
      <c r="C39">
        <v>2018</v>
      </c>
      <c r="D39">
        <v>6019</v>
      </c>
      <c r="E39">
        <v>251.1</v>
      </c>
    </row>
    <row r="40" spans="2:5">
      <c r="B40">
        <v>2018</v>
      </c>
      <c r="C40">
        <v>2017</v>
      </c>
      <c r="D40">
        <v>5831</v>
      </c>
      <c r="E40">
        <v>245.1</v>
      </c>
    </row>
    <row r="41" spans="2:5">
      <c r="B41">
        <v>2017</v>
      </c>
      <c r="C41">
        <v>2016</v>
      </c>
      <c r="D41">
        <v>5645</v>
      </c>
      <c r="E41">
        <v>240</v>
      </c>
    </row>
    <row r="42" spans="2:5">
      <c r="B42">
        <v>2016</v>
      </c>
      <c r="C42">
        <v>2015</v>
      </c>
      <c r="D42">
        <v>5517</v>
      </c>
      <c r="E42">
        <v>237</v>
      </c>
    </row>
    <row r="43" spans="2:5">
      <c r="B43">
        <v>2015</v>
      </c>
      <c r="C43">
        <v>2014</v>
      </c>
      <c r="D43">
        <v>5388</v>
      </c>
      <c r="E43">
        <v>236.7</v>
      </c>
    </row>
    <row r="44" spans="2:5">
      <c r="B44">
        <v>2014</v>
      </c>
      <c r="C44">
        <v>2013</v>
      </c>
      <c r="D44">
        <v>5278</v>
      </c>
      <c r="E44">
        <v>233</v>
      </c>
    </row>
    <row r="45" spans="2:5">
      <c r="B45">
        <v>2013</v>
      </c>
      <c r="C45">
        <v>2012</v>
      </c>
      <c r="D45">
        <v>5174</v>
      </c>
      <c r="E45">
        <v>229.6</v>
      </c>
    </row>
    <row r="46" spans="2:5">
      <c r="B46">
        <v>2012</v>
      </c>
      <c r="C46">
        <v>2011</v>
      </c>
      <c r="D46">
        <v>5058</v>
      </c>
      <c r="E46">
        <v>224.9</v>
      </c>
    </row>
    <row r="47" spans="2:5">
      <c r="B47">
        <v>2011</v>
      </c>
      <c r="C47">
        <v>2010</v>
      </c>
      <c r="D47">
        <v>4883</v>
      </c>
      <c r="E47">
        <v>218.1</v>
      </c>
    </row>
    <row r="48" spans="2:5">
      <c r="B48">
        <v>2010</v>
      </c>
      <c r="C48">
        <v>2009</v>
      </c>
      <c r="D48">
        <v>4769</v>
      </c>
      <c r="E48">
        <v>214.5</v>
      </c>
    </row>
    <row r="49" spans="2:5">
      <c r="B49">
        <v>2009</v>
      </c>
      <c r="C49">
        <v>2008</v>
      </c>
      <c r="D49">
        <v>4691</v>
      </c>
      <c r="E49">
        <v>215.3</v>
      </c>
    </row>
    <row r="50" spans="2:5">
      <c r="B50">
        <v>2008</v>
      </c>
      <c r="C50">
        <v>2007</v>
      </c>
      <c r="D50">
        <v>4485</v>
      </c>
      <c r="E50">
        <v>207.3</v>
      </c>
    </row>
    <row r="51" spans="2:5">
      <c r="B51">
        <v>2007</v>
      </c>
      <c r="C51">
        <v>2006</v>
      </c>
      <c r="D51">
        <v>4369</v>
      </c>
      <c r="E51">
        <v>201.6</v>
      </c>
    </row>
    <row r="52" spans="2:5">
      <c r="B52">
        <v>2006</v>
      </c>
      <c r="C52">
        <v>2005</v>
      </c>
      <c r="D52">
        <v>4205</v>
      </c>
      <c r="E52">
        <v>195.3</v>
      </c>
    </row>
  </sheetData>
  <sheetProtection algorithmName="SHA-512" hashValue="6ulv9D38WgZsMxQtb/SP/lanma3xsKhr5SbMdWchs6PwYQTr1Pd0qf0fCX+MErJmVN7MgUIZ3p/KDPuShWg0hA==" saltValue="+Czv2cEjCiBQjBstpjh3wg==" spinCount="100000" sheet="1" objects="1" scenarios="1"/>
  <mergeCells count="3">
    <mergeCell ref="A2:L2"/>
    <mergeCell ref="F12:I12"/>
    <mergeCell ref="F13:I13"/>
  </mergeCells>
  <dataValidations count="1">
    <dataValidation type="list" allowBlank="1" showInputMessage="1" showErrorMessage="1" sqref="H3" xr:uid="{0BBC10A6-F5B6-4325-BFFB-2195AD348651}">
      <formula1>INDIRECT("BCICPITable[Ex B Year]")</formula1>
    </dataValidation>
  </dataValidations>
  <pageMargins left="0.7" right="0.7" top="0.75" bottom="0.75" header="0.3" footer="0.3"/>
  <pageSetup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C5C08-CC23-46C0-9721-C1EA222A3501}">
  <dimension ref="A1:I18"/>
  <sheetViews>
    <sheetView view="pageLayout" zoomScaleNormal="100" workbookViewId="0">
      <selection activeCell="A15" sqref="A15:I15"/>
    </sheetView>
  </sheetViews>
  <sheetFormatPr defaultColWidth="9.140625" defaultRowHeight="15"/>
  <cols>
    <col min="1" max="8" width="10.7109375" style="120" customWidth="1"/>
    <col min="9" max="9" width="4.42578125" style="120" customWidth="1"/>
    <col min="10" max="16384" width="9.140625" style="120"/>
  </cols>
  <sheetData>
    <row r="1" spans="1:9" ht="15.75">
      <c r="A1" s="213" t="s">
        <v>79</v>
      </c>
      <c r="B1" s="213"/>
      <c r="C1" s="213"/>
      <c r="D1" s="213"/>
      <c r="E1" s="213"/>
      <c r="F1" s="213"/>
      <c r="G1" s="213"/>
      <c r="H1" s="213"/>
      <c r="I1" s="213"/>
    </row>
    <row r="2" spans="1:9" ht="15.75">
      <c r="A2" s="213" t="s">
        <v>5</v>
      </c>
      <c r="B2" s="213"/>
      <c r="C2" s="213"/>
      <c r="D2" s="213"/>
      <c r="E2" s="213"/>
      <c r="F2" s="213"/>
      <c r="G2" s="213"/>
      <c r="H2" s="213"/>
      <c r="I2" s="213"/>
    </row>
    <row r="3" spans="1:9">
      <c r="A3" s="134"/>
      <c r="B3" s="134"/>
      <c r="C3" s="134"/>
      <c r="D3" s="134"/>
      <c r="E3" s="134"/>
      <c r="F3" s="134"/>
      <c r="G3" s="134"/>
      <c r="H3" s="134"/>
      <c r="I3" s="134"/>
    </row>
    <row r="4" spans="1:9" ht="90.75" customHeight="1">
      <c r="A4" s="214" t="s">
        <v>80</v>
      </c>
      <c r="B4" s="214"/>
      <c r="C4" s="214"/>
      <c r="D4" s="214"/>
      <c r="E4" s="214"/>
      <c r="F4" s="214"/>
      <c r="G4" s="214"/>
      <c r="H4" s="214"/>
      <c r="I4" s="214"/>
    </row>
    <row r="6" spans="1:9" ht="30.75" customHeight="1">
      <c r="A6" s="214" t="s">
        <v>81</v>
      </c>
      <c r="B6" s="214"/>
      <c r="C6" s="214"/>
      <c r="D6" s="214"/>
      <c r="E6" s="214"/>
      <c r="F6" s="214"/>
      <c r="G6" s="214"/>
      <c r="H6" s="214"/>
      <c r="I6" s="214"/>
    </row>
    <row r="8" spans="1:9" ht="46.5" customHeight="1">
      <c r="A8" s="214" t="s">
        <v>82</v>
      </c>
      <c r="B8" s="214"/>
      <c r="C8" s="214"/>
      <c r="D8" s="214"/>
      <c r="E8" s="214"/>
      <c r="F8" s="214"/>
      <c r="G8" s="214"/>
      <c r="H8" s="214"/>
      <c r="I8" s="214"/>
    </row>
    <row r="10" spans="1:9" ht="15.75">
      <c r="A10" s="215" t="s">
        <v>87</v>
      </c>
      <c r="B10" s="215"/>
      <c r="C10" s="215"/>
      <c r="D10" s="215"/>
      <c r="E10" s="215"/>
      <c r="F10" s="215"/>
      <c r="G10" s="215"/>
      <c r="H10" s="215"/>
      <c r="I10" s="215"/>
    </row>
    <row r="12" spans="1:9" s="149" customFormat="1" ht="74.25" customHeight="1">
      <c r="A12" s="212" t="s">
        <v>106</v>
      </c>
      <c r="B12" s="212"/>
      <c r="C12" s="212"/>
      <c r="D12" s="212"/>
      <c r="E12" s="212"/>
      <c r="F12" s="212"/>
      <c r="G12" s="212"/>
      <c r="H12" s="212"/>
      <c r="I12" s="212"/>
    </row>
    <row r="13" spans="1:9" s="149" customFormat="1" ht="21" customHeight="1">
      <c r="A13" s="212" t="s">
        <v>88</v>
      </c>
      <c r="B13" s="212"/>
      <c r="C13" s="212"/>
      <c r="D13" s="212"/>
      <c r="E13" s="212"/>
      <c r="F13" s="212"/>
      <c r="G13" s="212"/>
      <c r="H13" s="212"/>
      <c r="I13" s="212"/>
    </row>
    <row r="14" spans="1:9" s="149" customFormat="1" ht="37.5" customHeight="1">
      <c r="A14" s="212" t="s">
        <v>89</v>
      </c>
      <c r="B14" s="212"/>
      <c r="C14" s="212"/>
      <c r="D14" s="212"/>
      <c r="E14" s="212"/>
      <c r="F14" s="212"/>
      <c r="G14" s="212"/>
      <c r="H14" s="212"/>
      <c r="I14" s="212"/>
    </row>
    <row r="15" spans="1:9" s="149" customFormat="1" ht="38.25" customHeight="1">
      <c r="A15" s="212" t="s">
        <v>105</v>
      </c>
      <c r="B15" s="212"/>
      <c r="C15" s="212"/>
      <c r="D15" s="212"/>
      <c r="E15" s="212"/>
      <c r="F15" s="212"/>
      <c r="G15" s="212"/>
      <c r="H15" s="212"/>
      <c r="I15" s="212"/>
    </row>
    <row r="16" spans="1:9" s="149" customFormat="1" ht="65.25" customHeight="1">
      <c r="A16" s="212" t="s">
        <v>107</v>
      </c>
      <c r="B16" s="212"/>
      <c r="C16" s="212"/>
      <c r="D16" s="212"/>
      <c r="E16" s="212"/>
      <c r="F16" s="212"/>
      <c r="G16" s="212"/>
      <c r="H16" s="212"/>
      <c r="I16" s="212"/>
    </row>
    <row r="17" spans="1:9" s="149" customFormat="1" ht="83.25" customHeight="1">
      <c r="A17" s="212" t="s">
        <v>108</v>
      </c>
      <c r="B17" s="212"/>
      <c r="C17" s="212"/>
      <c r="D17" s="212"/>
      <c r="E17" s="212"/>
      <c r="F17" s="212"/>
      <c r="G17" s="212"/>
      <c r="H17" s="212"/>
      <c r="I17" s="212"/>
    </row>
    <row r="18" spans="1:9" s="149" customFormat="1" ht="45.75" customHeight="1">
      <c r="A18" s="212" t="s">
        <v>90</v>
      </c>
      <c r="B18" s="212"/>
      <c r="C18" s="212"/>
      <c r="D18" s="212"/>
      <c r="E18" s="212"/>
      <c r="F18" s="212"/>
      <c r="G18" s="212"/>
      <c r="H18" s="212"/>
      <c r="I18" s="212"/>
    </row>
  </sheetData>
  <sheetProtection algorithmName="SHA-512" hashValue="Y6vXaNiGdMKgfMPZWyCBUZALXEAK1xCJqbiN8N70yLQ11qeo+jR28VLCx5PYaW1CkvQqcTXQJOU5kG60FD6xpQ==" saltValue="FaHJcskzYfmd4+Ta3SCm6A==" spinCount="100000" sheet="1" objects="1" scenarios="1"/>
  <mergeCells count="13">
    <mergeCell ref="A16:I16"/>
    <mergeCell ref="A17:I17"/>
    <mergeCell ref="A18:I18"/>
    <mergeCell ref="A1:I1"/>
    <mergeCell ref="A2:I2"/>
    <mergeCell ref="A4:I4"/>
    <mergeCell ref="A6:I6"/>
    <mergeCell ref="A8:I8"/>
    <mergeCell ref="A10:I10"/>
    <mergeCell ref="A12:I12"/>
    <mergeCell ref="A13:I13"/>
    <mergeCell ref="A14:I14"/>
    <mergeCell ref="A15:I15"/>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Invoice</vt:lpstr>
      <vt:lpstr>ExB</vt:lpstr>
      <vt:lpstr>Instructions</vt:lpstr>
      <vt:lpstr>Invoice!Print_Area</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Barry Hickman</dc:creator>
  <cp:lastModifiedBy>Daina Kroll</cp:lastModifiedBy>
  <cp:lastPrinted>2025-05-14T15:10:11Z</cp:lastPrinted>
  <dcterms:created xsi:type="dcterms:W3CDTF">2019-05-08T13:55:39Z</dcterms:created>
  <dcterms:modified xsi:type="dcterms:W3CDTF">2025-07-25T17:36:18Z</dcterms:modified>
</cp:coreProperties>
</file>